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1년도\시행계획\기본계획\최종\최종 결재용\"/>
    </mc:Choice>
  </mc:AlternateContent>
  <bookViews>
    <workbookView xWindow="0" yWindow="0" windowWidth="28800" windowHeight="11925"/>
  </bookViews>
  <sheets>
    <sheet name="Sheet1" sheetId="1" r:id="rId1"/>
  </sheets>
  <definedNames>
    <definedName name="_xlnm.Print_Titles" localSheetId="0">Sheet1!$1:$3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0" i="1" l="1"/>
  <c r="Y70" i="1"/>
  <c r="X70" i="1"/>
  <c r="W70" i="1"/>
  <c r="V70" i="1"/>
  <c r="T70" i="1"/>
  <c r="S70" i="1"/>
  <c r="Q70" i="1"/>
  <c r="N70" i="1"/>
  <c r="M70" i="1"/>
  <c r="L70" i="1"/>
  <c r="J70" i="1"/>
  <c r="I70" i="1"/>
  <c r="H70" i="1"/>
  <c r="G70" i="1"/>
  <c r="F70" i="1"/>
  <c r="E70" i="1"/>
  <c r="D70" i="1"/>
  <c r="AE69" i="1"/>
  <c r="AD69" i="1"/>
  <c r="AC69" i="1"/>
  <c r="R69" i="1"/>
  <c r="K69" i="1"/>
  <c r="AE68" i="1"/>
  <c r="AD68" i="1"/>
  <c r="AC68" i="1"/>
  <c r="R68" i="1"/>
  <c r="K68" i="1"/>
  <c r="AE67" i="1"/>
  <c r="AD67" i="1"/>
  <c r="AC67" i="1"/>
  <c r="R67" i="1"/>
  <c r="K67" i="1"/>
  <c r="U67" i="1" s="1"/>
  <c r="AE66" i="1"/>
  <c r="AD66" i="1"/>
  <c r="AC66" i="1"/>
  <c r="R66" i="1"/>
  <c r="K66" i="1"/>
  <c r="AE65" i="1"/>
  <c r="AD65" i="1"/>
  <c r="AC65" i="1"/>
  <c r="R65" i="1"/>
  <c r="K65" i="1"/>
  <c r="AE64" i="1"/>
  <c r="AD64" i="1"/>
  <c r="AC64" i="1"/>
  <c r="R64" i="1"/>
  <c r="K64" i="1"/>
  <c r="AE63" i="1"/>
  <c r="AD63" i="1"/>
  <c r="AC63" i="1"/>
  <c r="R63" i="1"/>
  <c r="K63" i="1"/>
  <c r="AE62" i="1"/>
  <c r="AD62" i="1"/>
  <c r="AC62" i="1"/>
  <c r="R62" i="1"/>
  <c r="K62" i="1"/>
  <c r="AE61" i="1"/>
  <c r="AD61" i="1"/>
  <c r="AC61" i="1"/>
  <c r="R61" i="1"/>
  <c r="K61" i="1"/>
  <c r="AE60" i="1"/>
  <c r="AD60" i="1"/>
  <c r="AC60" i="1"/>
  <c r="R60" i="1"/>
  <c r="K60" i="1"/>
  <c r="AE59" i="1"/>
  <c r="AD59" i="1"/>
  <c r="AF59" i="1" s="1"/>
  <c r="AC59" i="1"/>
  <c r="R59" i="1"/>
  <c r="K59" i="1"/>
  <c r="AE58" i="1"/>
  <c r="AD58" i="1"/>
  <c r="AC58" i="1"/>
  <c r="R58" i="1"/>
  <c r="K58" i="1"/>
  <c r="U58" i="1" s="1"/>
  <c r="AE57" i="1"/>
  <c r="AD57" i="1"/>
  <c r="AC57" i="1"/>
  <c r="R57" i="1"/>
  <c r="K57" i="1"/>
  <c r="AE56" i="1"/>
  <c r="AD56" i="1"/>
  <c r="AC56" i="1"/>
  <c r="R56" i="1"/>
  <c r="K56" i="1"/>
  <c r="AE55" i="1"/>
  <c r="AD55" i="1"/>
  <c r="AC55" i="1"/>
  <c r="R55" i="1"/>
  <c r="K55" i="1"/>
  <c r="AE54" i="1"/>
  <c r="AD54" i="1"/>
  <c r="AC54" i="1"/>
  <c r="R54" i="1"/>
  <c r="K54" i="1"/>
  <c r="AE53" i="1"/>
  <c r="AD53" i="1"/>
  <c r="AC53" i="1"/>
  <c r="R53" i="1"/>
  <c r="K53" i="1"/>
  <c r="AE52" i="1"/>
  <c r="AD52" i="1"/>
  <c r="AC52" i="1"/>
  <c r="R52" i="1"/>
  <c r="K52" i="1"/>
  <c r="AE51" i="1"/>
  <c r="AD51" i="1"/>
  <c r="AC51" i="1"/>
  <c r="R51" i="1"/>
  <c r="K51" i="1"/>
  <c r="AE50" i="1"/>
  <c r="AD50" i="1"/>
  <c r="AC50" i="1"/>
  <c r="R50" i="1"/>
  <c r="K50" i="1"/>
  <c r="U50" i="1" s="1"/>
  <c r="AE49" i="1"/>
  <c r="AD49" i="1"/>
  <c r="AC49" i="1"/>
  <c r="R49" i="1"/>
  <c r="K49" i="1"/>
  <c r="AE48" i="1"/>
  <c r="AD48" i="1"/>
  <c r="AC48" i="1"/>
  <c r="R48" i="1"/>
  <c r="K48" i="1"/>
  <c r="AE47" i="1"/>
  <c r="AD47" i="1"/>
  <c r="AC47" i="1"/>
  <c r="R47" i="1"/>
  <c r="K47" i="1"/>
  <c r="AE46" i="1"/>
  <c r="AD46" i="1"/>
  <c r="AF46" i="1" s="1"/>
  <c r="AC46" i="1"/>
  <c r="R46" i="1"/>
  <c r="K46" i="1"/>
  <c r="AE45" i="1"/>
  <c r="AD45" i="1"/>
  <c r="AC45" i="1"/>
  <c r="R45" i="1"/>
  <c r="K45" i="1"/>
  <c r="AE44" i="1"/>
  <c r="AD44" i="1"/>
  <c r="AC44" i="1"/>
  <c r="R44" i="1"/>
  <c r="K44" i="1"/>
  <c r="AE43" i="1"/>
  <c r="AD43" i="1"/>
  <c r="AC43" i="1"/>
  <c r="R43" i="1"/>
  <c r="K43" i="1"/>
  <c r="AE42" i="1"/>
  <c r="AD42" i="1"/>
  <c r="AC42" i="1"/>
  <c r="R42" i="1"/>
  <c r="K42" i="1"/>
  <c r="AE41" i="1"/>
  <c r="AD41" i="1"/>
  <c r="AC41" i="1"/>
  <c r="R41" i="1"/>
  <c r="K41" i="1"/>
  <c r="AE40" i="1"/>
  <c r="AD40" i="1"/>
  <c r="AC40" i="1"/>
  <c r="R40" i="1"/>
  <c r="K40" i="1"/>
  <c r="AE39" i="1"/>
  <c r="AD39" i="1"/>
  <c r="AC39" i="1"/>
  <c r="R39" i="1"/>
  <c r="K39" i="1"/>
  <c r="AE38" i="1"/>
  <c r="AD38" i="1"/>
  <c r="AF38" i="1" s="1"/>
  <c r="AC38" i="1"/>
  <c r="R38" i="1"/>
  <c r="K38" i="1"/>
  <c r="AE37" i="1"/>
  <c r="AD37" i="1"/>
  <c r="AC37" i="1"/>
  <c r="R37" i="1"/>
  <c r="K37" i="1"/>
  <c r="AE36" i="1"/>
  <c r="AD36" i="1"/>
  <c r="AC36" i="1"/>
  <c r="R36" i="1"/>
  <c r="K36" i="1"/>
  <c r="AE35" i="1"/>
  <c r="AD35" i="1"/>
  <c r="AC35" i="1"/>
  <c r="R35" i="1"/>
  <c r="K35" i="1"/>
  <c r="AE34" i="1"/>
  <c r="AD34" i="1"/>
  <c r="AC34" i="1"/>
  <c r="R34" i="1"/>
  <c r="K34" i="1"/>
  <c r="AE33" i="1"/>
  <c r="AD33" i="1"/>
  <c r="AC33" i="1"/>
  <c r="R33" i="1"/>
  <c r="K33" i="1"/>
  <c r="AE32" i="1"/>
  <c r="AD32" i="1"/>
  <c r="AC32" i="1"/>
  <c r="R32" i="1"/>
  <c r="K32" i="1"/>
  <c r="AE31" i="1"/>
  <c r="AD31" i="1"/>
  <c r="AC31" i="1"/>
  <c r="R31" i="1"/>
  <c r="K31" i="1"/>
  <c r="AE30" i="1"/>
  <c r="AD30" i="1"/>
  <c r="AF30" i="1" s="1"/>
  <c r="AC30" i="1"/>
  <c r="R30" i="1"/>
  <c r="K30" i="1"/>
  <c r="AE29" i="1"/>
  <c r="AD29" i="1"/>
  <c r="AC29" i="1"/>
  <c r="R29" i="1"/>
  <c r="K29" i="1"/>
  <c r="AE28" i="1"/>
  <c r="AD28" i="1"/>
  <c r="AC28" i="1"/>
  <c r="R28" i="1"/>
  <c r="K28" i="1"/>
  <c r="AE27" i="1"/>
  <c r="AD27" i="1"/>
  <c r="AC27" i="1"/>
  <c r="R27" i="1"/>
  <c r="K27" i="1"/>
  <c r="AE26" i="1"/>
  <c r="AD26" i="1"/>
  <c r="AC26" i="1"/>
  <c r="R26" i="1"/>
  <c r="K26" i="1"/>
  <c r="U26" i="1" s="1"/>
  <c r="AE25" i="1"/>
  <c r="AD25" i="1"/>
  <c r="AC25" i="1"/>
  <c r="R25" i="1"/>
  <c r="K25" i="1"/>
  <c r="AE24" i="1"/>
  <c r="AD24" i="1"/>
  <c r="AC24" i="1"/>
  <c r="R24" i="1"/>
  <c r="K24" i="1"/>
  <c r="AE23" i="1"/>
  <c r="AD23" i="1"/>
  <c r="AC23" i="1"/>
  <c r="R23" i="1"/>
  <c r="K23" i="1"/>
  <c r="AE22" i="1"/>
  <c r="AD22" i="1"/>
  <c r="AC22" i="1"/>
  <c r="R22" i="1"/>
  <c r="K22" i="1"/>
  <c r="AE21" i="1"/>
  <c r="AD21" i="1"/>
  <c r="AC21" i="1"/>
  <c r="R21" i="1"/>
  <c r="K21" i="1"/>
  <c r="AE20" i="1"/>
  <c r="AD20" i="1"/>
  <c r="AC20" i="1"/>
  <c r="R20" i="1"/>
  <c r="K20" i="1"/>
  <c r="AE19" i="1"/>
  <c r="AD19" i="1"/>
  <c r="AF19" i="1" s="1"/>
  <c r="AC19" i="1"/>
  <c r="R19" i="1"/>
  <c r="K19" i="1"/>
  <c r="AE18" i="1"/>
  <c r="AD18" i="1"/>
  <c r="AC18" i="1"/>
  <c r="R18" i="1"/>
  <c r="K18" i="1"/>
  <c r="U18" i="1" s="1"/>
  <c r="AE17" i="1"/>
  <c r="AD17" i="1"/>
  <c r="AC17" i="1"/>
  <c r="R17" i="1"/>
  <c r="K17" i="1"/>
  <c r="AE16" i="1"/>
  <c r="AD16" i="1"/>
  <c r="AC16" i="1"/>
  <c r="R16" i="1"/>
  <c r="K16" i="1"/>
  <c r="AE15" i="1"/>
  <c r="AD15" i="1"/>
  <c r="AC15" i="1"/>
  <c r="R15" i="1"/>
  <c r="K15" i="1"/>
  <c r="AE14" i="1"/>
  <c r="AD14" i="1"/>
  <c r="AC14" i="1"/>
  <c r="R14" i="1"/>
  <c r="K14" i="1"/>
  <c r="U14" i="1" s="1"/>
  <c r="AE13" i="1"/>
  <c r="AD13" i="1"/>
  <c r="AC13" i="1"/>
  <c r="R13" i="1"/>
  <c r="K13" i="1"/>
  <c r="AE12" i="1"/>
  <c r="AD12" i="1"/>
  <c r="AC12" i="1"/>
  <c r="R12" i="1"/>
  <c r="K12" i="1"/>
  <c r="AE11" i="1"/>
  <c r="AD11" i="1"/>
  <c r="AF11" i="1" s="1"/>
  <c r="AC11" i="1"/>
  <c r="R11" i="1"/>
  <c r="K11" i="1"/>
  <c r="AE10" i="1"/>
  <c r="AD10" i="1"/>
  <c r="AC10" i="1"/>
  <c r="R10" i="1"/>
  <c r="K10" i="1"/>
  <c r="U10" i="1" s="1"/>
  <c r="AE9" i="1"/>
  <c r="AD9" i="1"/>
  <c r="AC9" i="1"/>
  <c r="R9" i="1"/>
  <c r="K9" i="1"/>
  <c r="AE8" i="1"/>
  <c r="AD8" i="1"/>
  <c r="AC8" i="1"/>
  <c r="R8" i="1"/>
  <c r="K8" i="1"/>
  <c r="AE7" i="1"/>
  <c r="AD7" i="1"/>
  <c r="AC7" i="1"/>
  <c r="R7" i="1"/>
  <c r="K7" i="1"/>
  <c r="AE6" i="1"/>
  <c r="AD6" i="1"/>
  <c r="AC6" i="1"/>
  <c r="R6" i="1"/>
  <c r="K6" i="1"/>
  <c r="U6" i="1" s="1"/>
  <c r="AE5" i="1"/>
  <c r="AD5" i="1"/>
  <c r="AC5" i="1"/>
  <c r="R5" i="1"/>
  <c r="K5" i="1"/>
  <c r="AE4" i="1"/>
  <c r="AD4" i="1"/>
  <c r="AC4" i="1"/>
  <c r="R4" i="1"/>
  <c r="K4" i="1"/>
  <c r="AF13" i="1" l="1"/>
  <c r="AF68" i="1"/>
  <c r="U24" i="1"/>
  <c r="AF25" i="1"/>
  <c r="AF37" i="1"/>
  <c r="AF45" i="1"/>
  <c r="AF10" i="1"/>
  <c r="AF18" i="1"/>
  <c r="AF26" i="1"/>
  <c r="AF34" i="1"/>
  <c r="U49" i="1"/>
  <c r="AF15" i="1"/>
  <c r="U22" i="1"/>
  <c r="U30" i="1"/>
  <c r="AF14" i="1"/>
  <c r="AF49" i="1"/>
  <c r="AF57" i="1"/>
  <c r="AF65" i="1"/>
  <c r="U69" i="1"/>
  <c r="U4" i="1"/>
  <c r="U34" i="1"/>
  <c r="U42" i="1"/>
  <c r="U47" i="1"/>
  <c r="AF48" i="1"/>
  <c r="U55" i="1"/>
  <c r="AF56" i="1"/>
  <c r="U57" i="1"/>
  <c r="U65" i="1"/>
  <c r="U9" i="1"/>
  <c r="U17" i="1"/>
  <c r="U25" i="1"/>
  <c r="AF29" i="1"/>
  <c r="U41" i="1"/>
  <c r="U5" i="1"/>
  <c r="U8" i="1"/>
  <c r="AF9" i="1"/>
  <c r="AF17" i="1"/>
  <c r="AF31" i="1"/>
  <c r="U38" i="1"/>
  <c r="U54" i="1"/>
  <c r="U13" i="1"/>
  <c r="AF41" i="1"/>
  <c r="U66" i="1"/>
  <c r="U20" i="1"/>
  <c r="AF21" i="1"/>
  <c r="U37" i="1"/>
  <c r="U53" i="1"/>
  <c r="AF54" i="1"/>
  <c r="AF62" i="1"/>
  <c r="U48" i="1"/>
  <c r="AF6" i="1"/>
  <c r="AF22" i="1"/>
  <c r="U33" i="1"/>
  <c r="AF43" i="1"/>
  <c r="U45" i="1"/>
  <c r="AF66" i="1"/>
  <c r="AF69" i="1"/>
  <c r="U29" i="1"/>
  <c r="U44" i="1"/>
  <c r="U56" i="1"/>
  <c r="U21" i="1"/>
  <c r="AF5" i="1"/>
  <c r="U16" i="1"/>
  <c r="AF27" i="1"/>
  <c r="U32" i="1"/>
  <c r="U64" i="1"/>
  <c r="AF33" i="1"/>
  <c r="U52" i="1"/>
  <c r="U61" i="1"/>
  <c r="AF7" i="1"/>
  <c r="U12" i="1"/>
  <c r="AF23" i="1"/>
  <c r="U28" i="1"/>
  <c r="U43" i="1"/>
  <c r="AF44" i="1"/>
  <c r="AF53" i="1"/>
  <c r="U36" i="1"/>
  <c r="U40" i="1"/>
  <c r="AF42" i="1"/>
  <c r="U51" i="1"/>
  <c r="AF52" i="1"/>
  <c r="AF55" i="1"/>
  <c r="U35" i="1"/>
  <c r="AF36" i="1"/>
  <c r="U39" i="1"/>
  <c r="AF40" i="1"/>
  <c r="U46" i="1"/>
  <c r="AF51" i="1"/>
  <c r="U60" i="1"/>
  <c r="U63" i="1"/>
  <c r="AF64" i="1"/>
  <c r="U7" i="1"/>
  <c r="AF8" i="1"/>
  <c r="U11" i="1"/>
  <c r="AF12" i="1"/>
  <c r="U15" i="1"/>
  <c r="AF16" i="1"/>
  <c r="U19" i="1"/>
  <c r="AF20" i="1"/>
  <c r="U23" i="1"/>
  <c r="AF24" i="1"/>
  <c r="U27" i="1"/>
  <c r="AF28" i="1"/>
  <c r="U31" i="1"/>
  <c r="AF32" i="1"/>
  <c r="AF47" i="1"/>
  <c r="AF58" i="1"/>
  <c r="AF61" i="1"/>
  <c r="AF67" i="1"/>
  <c r="K70" i="1"/>
  <c r="AD70" i="1"/>
  <c r="AE70" i="1"/>
  <c r="AF35" i="1"/>
  <c r="AF39" i="1"/>
  <c r="AF50" i="1"/>
  <c r="U59" i="1"/>
  <c r="AF60" i="1"/>
  <c r="U62" i="1"/>
  <c r="AF63" i="1"/>
  <c r="U68" i="1"/>
  <c r="R70" i="1"/>
  <c r="AC70" i="1"/>
  <c r="AF4" i="1"/>
  <c r="AF70" i="1" l="1"/>
  <c r="E71" i="1" s="1"/>
  <c r="U70" i="1"/>
  <c r="V71" i="1" l="1"/>
  <c r="S71" i="1"/>
  <c r="AC71" i="1"/>
  <c r="K71" i="1"/>
  <c r="L71" i="1"/>
  <c r="G71" i="1"/>
  <c r="W71" i="1"/>
  <c r="AF71" i="1"/>
  <c r="Q71" i="1"/>
  <c r="N71" i="1"/>
  <c r="M71" i="1"/>
  <c r="H71" i="1"/>
  <c r="X71" i="1"/>
  <c r="P71" i="1"/>
  <c r="T71" i="1"/>
  <c r="AD71" i="1"/>
  <c r="AE71" i="1"/>
  <c r="Z71" i="1"/>
  <c r="F71" i="1"/>
  <c r="O71" i="1"/>
  <c r="J71" i="1"/>
  <c r="U71" i="1"/>
  <c r="R71" i="1"/>
  <c r="I71" i="1"/>
  <c r="Y71" i="1"/>
</calcChain>
</file>

<file path=xl/sharedStrings.xml><?xml version="1.0" encoding="utf-8"?>
<sst xmlns="http://schemas.openxmlformats.org/spreadsheetml/2006/main" count="205" uniqueCount="123">
  <si>
    <t>캠퍼스</t>
    <phoneticPr fontId="2" type="noConversion"/>
  </si>
  <si>
    <t>단과대학</t>
    <phoneticPr fontId="2" type="noConversion"/>
  </si>
  <si>
    <t>모집단위</t>
    <phoneticPr fontId="2" type="noConversion"/>
  </si>
  <si>
    <t>2023
학년도
모집
인원</t>
    <phoneticPr fontId="2" type="noConversion"/>
  </si>
  <si>
    <t>학생부종합전형</t>
    <phoneticPr fontId="2" type="noConversion"/>
  </si>
  <si>
    <t>학생부교과전형</t>
    <phoneticPr fontId="2" type="noConversion"/>
  </si>
  <si>
    <t>실기위주</t>
    <phoneticPr fontId="6" type="noConversion"/>
  </si>
  <si>
    <t>수시 
소계</t>
    <phoneticPr fontId="6" type="noConversion"/>
  </si>
  <si>
    <t>정시 가군</t>
    <phoneticPr fontId="6" type="noConversion"/>
  </si>
  <si>
    <t>정시 나군</t>
    <phoneticPr fontId="2" type="noConversion"/>
  </si>
  <si>
    <t>정시
소계</t>
    <phoneticPr fontId="2" type="noConversion"/>
  </si>
  <si>
    <t>정원 내/외</t>
    <phoneticPr fontId="6" type="noConversion"/>
  </si>
  <si>
    <t>합계</t>
    <phoneticPr fontId="6" type="noConversion"/>
  </si>
  <si>
    <t>미래
인재</t>
    <phoneticPr fontId="2" type="noConversion"/>
  </si>
  <si>
    <t>소프트
웨어
인재</t>
    <phoneticPr fontId="6" type="noConversion"/>
  </si>
  <si>
    <t>평생
학습자</t>
    <phoneticPr fontId="6" type="noConversion"/>
  </si>
  <si>
    <t>특성화
고교
졸업자</t>
    <phoneticPr fontId="6" type="noConversion"/>
  </si>
  <si>
    <t>저소득
(정원외)</t>
    <phoneticPr fontId="6" type="noConversion"/>
  </si>
  <si>
    <t>농어촌
학생
(정원외)</t>
    <phoneticPr fontId="6" type="noConversion"/>
  </si>
  <si>
    <t>종합 계</t>
    <phoneticPr fontId="2" type="noConversion"/>
  </si>
  <si>
    <t>일반</t>
    <phoneticPr fontId="2" type="noConversion"/>
  </si>
  <si>
    <t>지역
인재</t>
    <phoneticPr fontId="2" type="noConversion"/>
  </si>
  <si>
    <t>고른
기회</t>
    <phoneticPr fontId="6" type="noConversion"/>
  </si>
  <si>
    <t>사회
통합</t>
    <phoneticPr fontId="2" type="noConversion"/>
  </si>
  <si>
    <t>특수교육
대상자
(정원외)</t>
    <phoneticPr fontId="6" type="noConversion"/>
  </si>
  <si>
    <t>재직자
(정원외)</t>
    <phoneticPr fontId="6" type="noConversion"/>
  </si>
  <si>
    <t>교과 계</t>
    <phoneticPr fontId="2" type="noConversion"/>
  </si>
  <si>
    <t>실기
우수자</t>
    <phoneticPr fontId="6" type="noConversion"/>
  </si>
  <si>
    <t>체육
특기자</t>
    <phoneticPr fontId="6" type="noConversion"/>
  </si>
  <si>
    <t>수능
(일반)</t>
    <phoneticPr fontId="6" type="noConversion"/>
  </si>
  <si>
    <t>수능
(지역
인재)</t>
    <phoneticPr fontId="6" type="noConversion"/>
  </si>
  <si>
    <t>수능
(일반)</t>
    <phoneticPr fontId="2" type="noConversion"/>
  </si>
  <si>
    <t>정원 내</t>
    <phoneticPr fontId="2" type="noConversion"/>
  </si>
  <si>
    <t>정원 외</t>
    <phoneticPr fontId="2" type="noConversion"/>
  </si>
  <si>
    <t>간호대학</t>
    <phoneticPr fontId="2" type="noConversion"/>
  </si>
  <si>
    <t>간호학과(인문계열)</t>
    <phoneticPr fontId="2" type="noConversion"/>
  </si>
  <si>
    <t>간호학과(자연계열)</t>
    <phoneticPr fontId="2" type="noConversion"/>
  </si>
  <si>
    <t>경영대학</t>
    <phoneticPr fontId="2" type="noConversion"/>
  </si>
  <si>
    <t>경영·회계학부</t>
  </si>
  <si>
    <t>◎</t>
    <phoneticPr fontId="6" type="noConversion"/>
  </si>
  <si>
    <t>경제·정보통계학부</t>
  </si>
  <si>
    <t>관광경영학과</t>
  </si>
  <si>
    <t>국제무역학과</t>
  </si>
  <si>
    <t>농업생명과학대학</t>
    <phoneticPr fontId="2" type="noConversion"/>
  </si>
  <si>
    <t>미래농업융합학부</t>
    <phoneticPr fontId="2" type="noConversion"/>
  </si>
  <si>
    <t xml:space="preserve">바이오산업공학부 </t>
  </si>
  <si>
    <t>생물자원과학부</t>
  </si>
  <si>
    <t>원예·농업자원경제학부</t>
    <phoneticPr fontId="2" type="noConversion"/>
  </si>
  <si>
    <t>지역건설공학과</t>
  </si>
  <si>
    <t>환경융합학부</t>
    <phoneticPr fontId="2" type="noConversion"/>
  </si>
  <si>
    <t>동물생명과학대학</t>
    <phoneticPr fontId="2" type="noConversion"/>
  </si>
  <si>
    <t>동물산업융합학과</t>
  </si>
  <si>
    <t>동물응용과학과</t>
  </si>
  <si>
    <t>동물자원과학과</t>
  </si>
  <si>
    <r>
      <t>문화예술</t>
    </r>
    <r>
      <rPr>
        <sz val="10"/>
        <color rgb="FF000000"/>
        <rFont val="맑은 고딕"/>
        <family val="3"/>
        <charset val="129"/>
      </rPr>
      <t>·</t>
    </r>
    <r>
      <rPr>
        <sz val="10"/>
        <color rgb="FF000000"/>
        <rFont val="한양중고딕"/>
        <family val="3"/>
        <charset val="129"/>
      </rPr>
      <t>공과대학</t>
    </r>
    <phoneticPr fontId="2" type="noConversion"/>
  </si>
  <si>
    <t>건축학과[5년제]</t>
  </si>
  <si>
    <t>◎</t>
  </si>
  <si>
    <t>건축·토목·환경공학부</t>
    <phoneticPr fontId="2" type="noConversion"/>
  </si>
  <si>
    <t>기계의용·메카트로닉스·재료공학부</t>
    <phoneticPr fontId="2" type="noConversion"/>
  </si>
  <si>
    <t>에너지자원·산업공학부</t>
    <phoneticPr fontId="2" type="noConversion"/>
  </si>
  <si>
    <t>화공·생물공학부</t>
  </si>
  <si>
    <t>디자인학과</t>
  </si>
  <si>
    <t>무용학과</t>
  </si>
  <si>
    <t>미술학과</t>
  </si>
  <si>
    <t>스포츠과학과</t>
  </si>
  <si>
    <t>음악학과</t>
  </si>
  <si>
    <t>영상문화학과</t>
  </si>
  <si>
    <t>사범대학</t>
    <phoneticPr fontId="2" type="noConversion"/>
  </si>
  <si>
    <t>교육학과</t>
    <phoneticPr fontId="2" type="noConversion"/>
  </si>
  <si>
    <t>국어교육과</t>
    <phoneticPr fontId="2" type="noConversion"/>
  </si>
  <si>
    <t>역사교육과</t>
    <phoneticPr fontId="2" type="noConversion"/>
  </si>
  <si>
    <t>영어교육과</t>
    <phoneticPr fontId="2" type="noConversion"/>
  </si>
  <si>
    <t>윤리교육과</t>
    <phoneticPr fontId="2" type="noConversion"/>
  </si>
  <si>
    <t>일반사회교육과</t>
    <phoneticPr fontId="2" type="noConversion"/>
  </si>
  <si>
    <t>지리교육과</t>
    <phoneticPr fontId="2" type="noConversion"/>
  </si>
  <si>
    <t>한문교육과</t>
    <phoneticPr fontId="2" type="noConversion"/>
  </si>
  <si>
    <t>가정교육과</t>
    <phoneticPr fontId="2" type="noConversion"/>
  </si>
  <si>
    <t>과학교육학부</t>
    <phoneticPr fontId="2" type="noConversion"/>
  </si>
  <si>
    <t>수학교육과</t>
    <phoneticPr fontId="2" type="noConversion"/>
  </si>
  <si>
    <t>체육교육과</t>
    <phoneticPr fontId="2" type="noConversion"/>
  </si>
  <si>
    <t>사회과학대학</t>
    <phoneticPr fontId="2" type="noConversion"/>
  </si>
  <si>
    <t>문화인류학과</t>
    <phoneticPr fontId="2" type="noConversion"/>
  </si>
  <si>
    <t>미디어커뮤니케이션학과</t>
    <phoneticPr fontId="2" type="noConversion"/>
  </si>
  <si>
    <t>부동산학과</t>
  </si>
  <si>
    <t>사회학과</t>
  </si>
  <si>
    <t>정치외교학과</t>
  </si>
  <si>
    <t>행정·심리학부</t>
  </si>
  <si>
    <t>산림환경과학대학</t>
    <phoneticPr fontId="2" type="noConversion"/>
  </si>
  <si>
    <r>
      <t>목재</t>
    </r>
    <r>
      <rPr>
        <sz val="10"/>
        <color rgb="FF000000"/>
        <rFont val="맑은 고딕"/>
        <family val="3"/>
        <charset val="129"/>
      </rPr>
      <t>·</t>
    </r>
    <r>
      <rPr>
        <sz val="10"/>
        <color rgb="FF000000"/>
        <rFont val="한양중고딕"/>
        <family val="3"/>
        <charset val="129"/>
      </rPr>
      <t>종이과학부</t>
    </r>
    <phoneticPr fontId="2" type="noConversion"/>
  </si>
  <si>
    <t>산림과학부</t>
  </si>
  <si>
    <t>생태조경디자인학과</t>
    <phoneticPr fontId="2" type="noConversion"/>
  </si>
  <si>
    <t>수의과대학</t>
    <phoneticPr fontId="2" type="noConversion"/>
  </si>
  <si>
    <t>수의예과</t>
    <phoneticPr fontId="2" type="noConversion"/>
  </si>
  <si>
    <t>의과대학</t>
    <phoneticPr fontId="2" type="noConversion"/>
  </si>
  <si>
    <t>의예과</t>
    <phoneticPr fontId="2" type="noConversion"/>
  </si>
  <si>
    <t>약학대학</t>
    <phoneticPr fontId="2" type="noConversion"/>
  </si>
  <si>
    <t>약학과</t>
  </si>
  <si>
    <t>의생명과학대학</t>
    <phoneticPr fontId="2" type="noConversion"/>
  </si>
  <si>
    <t>분자생명과학과</t>
  </si>
  <si>
    <t>생명건강공학과</t>
  </si>
  <si>
    <t>생물의소재공학과</t>
    <phoneticPr fontId="2" type="noConversion"/>
  </si>
  <si>
    <t>의생명융합학부</t>
  </si>
  <si>
    <t>인문대학</t>
    <phoneticPr fontId="2" type="noConversion"/>
  </si>
  <si>
    <t xml:space="preserve">인문학부 </t>
  </si>
  <si>
    <t>자연과학대학</t>
    <phoneticPr fontId="2" type="noConversion"/>
  </si>
  <si>
    <t>물리학과</t>
  </si>
  <si>
    <t>생명과학과</t>
  </si>
  <si>
    <t>수학과</t>
  </si>
  <si>
    <t>지질·지구물리학부</t>
  </si>
  <si>
    <t>화학·생화학부</t>
  </si>
  <si>
    <t>IT대학</t>
    <phoneticPr fontId="2" type="noConversion"/>
  </si>
  <si>
    <t>전기전자공학과</t>
  </si>
  <si>
    <t>전자공학과</t>
  </si>
  <si>
    <t>컴퓨터공학과</t>
  </si>
  <si>
    <t>AI융합학과</t>
  </si>
  <si>
    <t>독립학부</t>
    <phoneticPr fontId="2" type="noConversion"/>
  </si>
  <si>
    <t>자유전공학부(인문계열)</t>
    <phoneticPr fontId="2" type="noConversion"/>
  </si>
  <si>
    <t>자유전공학부(자연계열)</t>
    <phoneticPr fontId="2" type="noConversion"/>
  </si>
  <si>
    <t>춘천</t>
    <phoneticPr fontId="2" type="noConversion"/>
  </si>
  <si>
    <t>정시 다군</t>
    <phoneticPr fontId="2" type="noConversion"/>
  </si>
  <si>
    <t>실기/실적
(일반)</t>
    <phoneticPr fontId="2" type="noConversion"/>
  </si>
  <si>
    <t>춘천캠퍼스 전체</t>
    <phoneticPr fontId="2" type="noConversion"/>
  </si>
  <si>
    <t>(춘천)2023학년도 대입전형 모집단위별 모집인원(안)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</si>
</sst>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0_);[Red]\(0\)"/>
    <numFmt numFmtId="177" formatCode="0_);\(0\)"/>
    <numFmt numFmtId="178" formatCode="0.0_);[Red]\(0.0\)"/>
  </numFmts>
  <fonts count="3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rgb="FF000000"/>
      <name val="한양중고딕"/>
      <family val="3"/>
      <charset val="129"/>
    </font>
    <font>
      <b/>
      <sz val="14"/>
      <color indexed="8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2"/>
      <color indexed="8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0"/>
      <color rgb="FF000000"/>
      <name val="한양중고딕"/>
      <family val="3"/>
      <charset val="129"/>
    </font>
    <font>
      <b/>
      <sz val="10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0"/>
      <color rgb="FF000000"/>
      <name val="한양중고딕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rgb="FF00B0F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sz val="10"/>
      <color rgb="FFFF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9"/>
      <color rgb="FF000000"/>
      <name val="한양중고딕"/>
      <family val="3"/>
      <charset val="129"/>
    </font>
    <font>
      <b/>
      <sz val="18"/>
      <color theme="1"/>
      <name val="맑은 고딕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5" fillId="0" borderId="0"/>
  </cellStyleXfs>
  <cellXfs count="196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176" fontId="9" fillId="3" borderId="10" xfId="0" applyNumberFormat="1" applyFont="1" applyFill="1" applyBorder="1" applyAlignment="1">
      <alignment horizontal="center" vertical="center" wrapText="1" shrinkToFit="1"/>
    </xf>
    <xf numFmtId="176" fontId="9" fillId="3" borderId="11" xfId="0" applyNumberFormat="1" applyFont="1" applyFill="1" applyBorder="1" applyAlignment="1">
      <alignment horizontal="center" vertical="center" wrapText="1" shrinkToFit="1"/>
    </xf>
    <xf numFmtId="176" fontId="9" fillId="4" borderId="11" xfId="0" applyNumberFormat="1" applyFont="1" applyFill="1" applyBorder="1" applyAlignment="1">
      <alignment horizontal="center" vertical="center" wrapText="1" shrinkToFit="1"/>
    </xf>
    <xf numFmtId="176" fontId="10" fillId="3" borderId="12" xfId="0" applyNumberFormat="1" applyFont="1" applyFill="1" applyBorder="1" applyAlignment="1">
      <alignment horizontal="center" vertical="center" wrapText="1" shrinkToFit="1"/>
    </xf>
    <xf numFmtId="176" fontId="9" fillId="3" borderId="13" xfId="0" applyNumberFormat="1" applyFont="1" applyFill="1" applyBorder="1" applyAlignment="1">
      <alignment horizontal="center" vertical="center" wrapText="1" shrinkToFit="1"/>
    </xf>
    <xf numFmtId="176" fontId="9" fillId="5" borderId="11" xfId="0" applyNumberFormat="1" applyFont="1" applyFill="1" applyBorder="1" applyAlignment="1">
      <alignment horizontal="center" vertical="center" wrapText="1" shrinkToFit="1"/>
    </xf>
    <xf numFmtId="176" fontId="10" fillId="3" borderId="14" xfId="0" applyNumberFormat="1" applyFont="1" applyFill="1" applyBorder="1" applyAlignment="1">
      <alignment horizontal="center" vertical="center" wrapText="1" shrinkToFit="1"/>
    </xf>
    <xf numFmtId="176" fontId="10" fillId="3" borderId="15" xfId="0" applyNumberFormat="1" applyFont="1" applyFill="1" applyBorder="1" applyAlignment="1">
      <alignment vertical="center" wrapText="1" shrinkToFit="1"/>
    </xf>
    <xf numFmtId="176" fontId="10" fillId="3" borderId="16" xfId="0" applyNumberFormat="1" applyFont="1" applyFill="1" applyBorder="1" applyAlignment="1">
      <alignment vertical="center" shrinkToFit="1"/>
    </xf>
    <xf numFmtId="177" fontId="10" fillId="0" borderId="11" xfId="1" applyNumberFormat="1" applyFont="1" applyFill="1" applyBorder="1" applyAlignment="1">
      <alignment horizontal="right" vertical="center" shrinkToFit="1"/>
    </xf>
    <xf numFmtId="177" fontId="14" fillId="0" borderId="11" xfId="1" applyNumberFormat="1" applyFont="1" applyFill="1" applyBorder="1" applyAlignment="1">
      <alignment horizontal="right" vertical="center" shrinkToFit="1"/>
    </xf>
    <xf numFmtId="177" fontId="16" fillId="7" borderId="15" xfId="1" applyNumberFormat="1" applyFont="1" applyFill="1" applyBorder="1" applyAlignment="1">
      <alignment horizontal="right" vertical="center" shrinkToFit="1"/>
    </xf>
    <xf numFmtId="177" fontId="16" fillId="7" borderId="16" xfId="1" applyNumberFormat="1" applyFont="1" applyFill="1" applyBorder="1" applyAlignment="1">
      <alignment horizontal="right" vertical="center" shrinkToFit="1"/>
    </xf>
    <xf numFmtId="0" fontId="14" fillId="0" borderId="11" xfId="0" applyFont="1" applyFill="1" applyBorder="1" applyAlignment="1">
      <alignment horizontal="right" vertical="center"/>
    </xf>
    <xf numFmtId="177" fontId="13" fillId="0" borderId="11" xfId="1" applyNumberFormat="1" applyFont="1" applyFill="1" applyBorder="1" applyAlignment="1">
      <alignment horizontal="right" vertical="center" shrinkToFit="1"/>
    </xf>
    <xf numFmtId="177" fontId="14" fillId="0" borderId="11" xfId="0" applyNumberFormat="1" applyFont="1" applyFill="1" applyBorder="1" applyAlignment="1">
      <alignment horizontal="right" vertical="center"/>
    </xf>
    <xf numFmtId="177" fontId="20" fillId="0" borderId="11" xfId="0" applyNumberFormat="1" applyFont="1" applyFill="1" applyBorder="1" applyAlignment="1">
      <alignment horizontal="right" vertical="center"/>
    </xf>
    <xf numFmtId="177" fontId="20" fillId="0" borderId="11" xfId="1" applyNumberFormat="1" applyFont="1" applyFill="1" applyBorder="1" applyAlignment="1">
      <alignment horizontal="right" vertical="center" shrinkToFit="1"/>
    </xf>
    <xf numFmtId="177" fontId="16" fillId="0" borderId="11" xfId="1" applyNumberFormat="1" applyFont="1" applyFill="1" applyBorder="1" applyAlignment="1">
      <alignment horizontal="right" vertical="center" shrinkToFit="1"/>
    </xf>
    <xf numFmtId="0" fontId="20" fillId="0" borderId="11" xfId="0" applyFont="1" applyFill="1" applyBorder="1" applyAlignment="1">
      <alignment horizontal="right" vertical="center"/>
    </xf>
    <xf numFmtId="177" fontId="10" fillId="0" borderId="17" xfId="1" applyNumberFormat="1" applyFont="1" applyFill="1" applyBorder="1" applyAlignment="1">
      <alignment horizontal="right" vertical="center" shrinkToFit="1"/>
    </xf>
    <xf numFmtId="176" fontId="9" fillId="3" borderId="34" xfId="0" applyNumberFormat="1" applyFont="1" applyFill="1" applyBorder="1" applyAlignment="1">
      <alignment horizontal="center" vertical="center" wrapText="1" shrinkToFit="1"/>
    </xf>
    <xf numFmtId="176" fontId="9" fillId="3" borderId="8" xfId="0" applyNumberFormat="1" applyFont="1" applyFill="1" applyBorder="1" applyAlignment="1">
      <alignment horizontal="center" vertical="center" wrapText="1" shrinkToFit="1"/>
    </xf>
    <xf numFmtId="176" fontId="9" fillId="3" borderId="14" xfId="0" applyNumberFormat="1" applyFont="1" applyFill="1" applyBorder="1" applyAlignment="1">
      <alignment horizontal="center" vertical="center" wrapText="1" shrinkToFit="1"/>
    </xf>
    <xf numFmtId="176" fontId="9" fillId="3" borderId="46" xfId="0" applyNumberFormat="1" applyFont="1" applyFill="1" applyBorder="1" applyAlignment="1">
      <alignment horizontal="center" vertical="center" wrapText="1" shrinkToFit="1"/>
    </xf>
    <xf numFmtId="176" fontId="9" fillId="3" borderId="38" xfId="0" applyNumberFormat="1" applyFont="1" applyFill="1" applyBorder="1" applyAlignment="1">
      <alignment horizontal="center" vertical="center" wrapText="1" shrinkToFit="1"/>
    </xf>
    <xf numFmtId="176" fontId="9" fillId="3" borderId="9" xfId="0" applyNumberFormat="1" applyFont="1" applyFill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4" fillId="8" borderId="5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right" vertical="center" wrapText="1"/>
    </xf>
    <xf numFmtId="177" fontId="13" fillId="0" borderId="13" xfId="1" applyNumberFormat="1" applyFont="1" applyFill="1" applyBorder="1" applyAlignment="1">
      <alignment horizontal="right" vertical="center" shrinkToFit="1"/>
    </xf>
    <xf numFmtId="177" fontId="15" fillId="0" borderId="14" xfId="0" applyNumberFormat="1" applyFont="1" applyFill="1" applyBorder="1" applyAlignment="1">
      <alignment horizontal="right" vertical="center"/>
    </xf>
    <xf numFmtId="177" fontId="13" fillId="0" borderId="10" xfId="1" applyNumberFormat="1" applyFont="1" applyFill="1" applyBorder="1" applyAlignment="1">
      <alignment horizontal="right" vertical="center" shrinkToFit="1"/>
    </xf>
    <xf numFmtId="177" fontId="13" fillId="0" borderId="11" xfId="0" applyNumberFormat="1" applyFont="1" applyFill="1" applyBorder="1" applyAlignment="1">
      <alignment horizontal="right" vertical="center"/>
    </xf>
    <xf numFmtId="177" fontId="13" fillId="0" borderId="12" xfId="1" applyNumberFormat="1" applyFont="1" applyFill="1" applyBorder="1" applyAlignment="1">
      <alignment horizontal="right" vertical="center" shrinkToFit="1"/>
    </xf>
    <xf numFmtId="177" fontId="13" fillId="0" borderId="14" xfId="1" applyNumberFormat="1" applyFont="1" applyFill="1" applyBorder="1" applyAlignment="1">
      <alignment horizontal="right" vertical="center" shrinkToFit="1"/>
    </xf>
    <xf numFmtId="177" fontId="14" fillId="6" borderId="43" xfId="1" applyNumberFormat="1" applyFont="1" applyFill="1" applyBorder="1" applyAlignment="1">
      <alignment horizontal="right" vertical="center" shrinkToFit="1"/>
    </xf>
    <xf numFmtId="177" fontId="13" fillId="0" borderId="13" xfId="0" applyNumberFormat="1" applyFont="1" applyFill="1" applyBorder="1" applyAlignment="1">
      <alignment horizontal="right" vertical="center"/>
    </xf>
    <xf numFmtId="177" fontId="13" fillId="0" borderId="14" xfId="0" applyNumberFormat="1" applyFont="1" applyFill="1" applyBorder="1" applyAlignment="1">
      <alignment horizontal="right" vertical="center"/>
    </xf>
    <xf numFmtId="177" fontId="13" fillId="0" borderId="15" xfId="1" applyNumberFormat="1" applyFont="1" applyFill="1" applyBorder="1" applyAlignment="1">
      <alignment horizontal="right" vertical="center" shrinkToFit="1"/>
    </xf>
    <xf numFmtId="177" fontId="20" fillId="6" borderId="43" xfId="1" applyNumberFormat="1" applyFont="1" applyFill="1" applyBorder="1" applyAlignment="1">
      <alignment horizontal="right" vertical="center" shrinkToFit="1"/>
    </xf>
    <xf numFmtId="177" fontId="14" fillId="10" borderId="48" xfId="1" applyNumberFormat="1" applyFont="1" applyFill="1" applyBorder="1" applyAlignment="1">
      <alignment horizontal="right" vertical="center" shrinkToFit="1"/>
    </xf>
    <xf numFmtId="0" fontId="17" fillId="0" borderId="16" xfId="0" applyFont="1" applyFill="1" applyBorder="1" applyAlignment="1">
      <alignment horizontal="right" vertical="center" wrapText="1"/>
    </xf>
    <xf numFmtId="177" fontId="14" fillId="0" borderId="13" xfId="1" applyNumberFormat="1" applyFont="1" applyFill="1" applyBorder="1" applyAlignment="1">
      <alignment horizontal="right" vertical="center" shrinkToFit="1"/>
    </xf>
    <xf numFmtId="177" fontId="16" fillId="0" borderId="13" xfId="1" applyNumberFormat="1" applyFont="1" applyFill="1" applyBorder="1" applyAlignment="1">
      <alignment horizontal="right" vertical="center" shrinkToFit="1"/>
    </xf>
    <xf numFmtId="177" fontId="16" fillId="0" borderId="14" xfId="1" applyNumberFormat="1" applyFont="1" applyFill="1" applyBorder="1" applyAlignment="1">
      <alignment horizontal="right" vertical="center" shrinkToFit="1"/>
    </xf>
    <xf numFmtId="0" fontId="10" fillId="0" borderId="13" xfId="1" applyNumberFormat="1" applyFont="1" applyFill="1" applyBorder="1" applyAlignment="1">
      <alignment horizontal="right" vertical="center" shrinkToFit="1"/>
    </xf>
    <xf numFmtId="0" fontId="10" fillId="0" borderId="11" xfId="1" applyNumberFormat="1" applyFont="1" applyFill="1" applyBorder="1" applyAlignment="1">
      <alignment horizontal="right" vertical="center" shrinkToFit="1"/>
    </xf>
    <xf numFmtId="177" fontId="16" fillId="0" borderId="10" xfId="1" applyNumberFormat="1" applyFont="1" applyFill="1" applyBorder="1" applyAlignment="1">
      <alignment horizontal="right" vertical="center" shrinkToFit="1"/>
    </xf>
    <xf numFmtId="177" fontId="16" fillId="0" borderId="12" xfId="1" applyNumberFormat="1" applyFont="1" applyFill="1" applyBorder="1" applyAlignment="1">
      <alignment horizontal="right" vertical="center" shrinkToFit="1"/>
    </xf>
    <xf numFmtId="177" fontId="16" fillId="0" borderId="15" xfId="1" applyNumberFormat="1" applyFont="1" applyFill="1" applyBorder="1" applyAlignment="1">
      <alignment horizontal="right" vertical="center" shrinkToFit="1"/>
    </xf>
    <xf numFmtId="0" fontId="14" fillId="0" borderId="1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right" vertical="center"/>
    </xf>
    <xf numFmtId="177" fontId="14" fillId="0" borderId="10" xfId="1" applyNumberFormat="1" applyFont="1" applyFill="1" applyBorder="1" applyAlignment="1">
      <alignment horizontal="right" vertical="center" shrinkToFit="1"/>
    </xf>
    <xf numFmtId="177" fontId="10" fillId="0" borderId="13" xfId="1" applyNumberFormat="1" applyFont="1" applyFill="1" applyBorder="1" applyAlignment="1">
      <alignment horizontal="right" vertical="center" shrinkToFit="1"/>
    </xf>
    <xf numFmtId="0" fontId="13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177" fontId="14" fillId="0" borderId="13" xfId="0" applyNumberFormat="1" applyFont="1" applyFill="1" applyBorder="1" applyAlignment="1">
      <alignment horizontal="right" vertical="center"/>
    </xf>
    <xf numFmtId="177" fontId="13" fillId="0" borderId="10" xfId="0" applyNumberFormat="1" applyFont="1" applyFill="1" applyBorder="1" applyAlignment="1">
      <alignment horizontal="right" vertical="center"/>
    </xf>
    <xf numFmtId="177" fontId="13" fillId="0" borderId="12" xfId="0" applyNumberFormat="1" applyFont="1" applyFill="1" applyBorder="1" applyAlignment="1">
      <alignment horizontal="right" vertical="center"/>
    </xf>
    <xf numFmtId="177" fontId="13" fillId="0" borderId="15" xfId="0" applyNumberFormat="1" applyFont="1" applyFill="1" applyBorder="1" applyAlignment="1">
      <alignment horizontal="right" vertical="center"/>
    </xf>
    <xf numFmtId="177" fontId="19" fillId="0" borderId="11" xfId="0" applyNumberFormat="1" applyFont="1" applyFill="1" applyBorder="1" applyAlignment="1">
      <alignment horizontal="right" vertical="center"/>
    </xf>
    <xf numFmtId="177" fontId="20" fillId="0" borderId="10" xfId="0" applyNumberFormat="1" applyFont="1" applyFill="1" applyBorder="1" applyAlignment="1">
      <alignment horizontal="right" vertical="center"/>
    </xf>
    <xf numFmtId="177" fontId="19" fillId="0" borderId="13" xfId="0" applyNumberFormat="1" applyFont="1" applyFill="1" applyBorder="1" applyAlignment="1">
      <alignment horizontal="right" vertical="center"/>
    </xf>
    <xf numFmtId="177" fontId="19" fillId="0" borderId="14" xfId="0" applyNumberFormat="1" applyFont="1" applyFill="1" applyBorder="1" applyAlignment="1">
      <alignment horizontal="right" vertical="center"/>
    </xf>
    <xf numFmtId="177" fontId="19" fillId="0" borderId="10" xfId="0" applyNumberFormat="1" applyFont="1" applyFill="1" applyBorder="1" applyAlignment="1">
      <alignment horizontal="right" vertical="center"/>
    </xf>
    <xf numFmtId="177" fontId="21" fillId="0" borderId="11" xfId="0" applyNumberFormat="1" applyFont="1" applyFill="1" applyBorder="1" applyAlignment="1">
      <alignment horizontal="right" vertical="center"/>
    </xf>
    <xf numFmtId="177" fontId="19" fillId="0" borderId="11" xfId="1" applyNumberFormat="1" applyFont="1" applyFill="1" applyBorder="1" applyAlignment="1">
      <alignment horizontal="right" vertical="center" shrinkToFit="1"/>
    </xf>
    <xf numFmtId="177" fontId="20" fillId="0" borderId="10" xfId="1" applyNumberFormat="1" applyFont="1" applyFill="1" applyBorder="1" applyAlignment="1">
      <alignment horizontal="right" vertical="center" shrinkToFit="1"/>
    </xf>
    <xf numFmtId="177" fontId="19" fillId="0" borderId="11" xfId="1" applyNumberFormat="1" applyFont="1" applyFill="1" applyBorder="1" applyAlignment="1">
      <alignment horizontal="right" vertical="center" wrapText="1"/>
    </xf>
    <xf numFmtId="177" fontId="19" fillId="0" borderId="13" xfId="1" applyNumberFormat="1" applyFont="1" applyFill="1" applyBorder="1" applyAlignment="1">
      <alignment horizontal="right" vertical="center" wrapText="1"/>
    </xf>
    <xf numFmtId="177" fontId="19" fillId="0" borderId="14" xfId="1" applyNumberFormat="1" applyFont="1" applyFill="1" applyBorder="1" applyAlignment="1">
      <alignment horizontal="right" vertical="center" wrapText="1"/>
    </xf>
    <xf numFmtId="177" fontId="16" fillId="0" borderId="16" xfId="1" applyNumberFormat="1" applyFont="1" applyFill="1" applyBorder="1" applyAlignment="1">
      <alignment horizontal="right" vertical="center" shrinkToFit="1"/>
    </xf>
    <xf numFmtId="0" fontId="19" fillId="0" borderId="10" xfId="0" applyFont="1" applyFill="1" applyBorder="1" applyAlignment="1">
      <alignment horizontal="right" vertical="center"/>
    </xf>
    <xf numFmtId="177" fontId="20" fillId="0" borderId="13" xfId="0" applyNumberFormat="1" applyFont="1" applyFill="1" applyBorder="1" applyAlignment="1">
      <alignment horizontal="right" vertical="center"/>
    </xf>
    <xf numFmtId="177" fontId="19" fillId="0" borderId="13" xfId="1" applyNumberFormat="1" applyFont="1" applyFill="1" applyBorder="1" applyAlignment="1">
      <alignment horizontal="right" vertical="center" shrinkToFit="1"/>
    </xf>
    <xf numFmtId="177" fontId="19" fillId="0" borderId="14" xfId="1" applyNumberFormat="1" applyFont="1" applyFill="1" applyBorder="1" applyAlignment="1">
      <alignment horizontal="right" vertical="center" shrinkToFit="1"/>
    </xf>
    <xf numFmtId="177" fontId="19" fillId="0" borderId="10" xfId="1" applyNumberFormat="1" applyFont="1" applyFill="1" applyBorder="1" applyAlignment="1">
      <alignment horizontal="right" vertical="center" shrinkToFit="1"/>
    </xf>
    <xf numFmtId="177" fontId="20" fillId="0" borderId="13" xfId="1" applyNumberFormat="1" applyFont="1" applyFill="1" applyBorder="1" applyAlignment="1">
      <alignment horizontal="right" vertical="center" shrinkToFit="1"/>
    </xf>
    <xf numFmtId="177" fontId="20" fillId="0" borderId="14" xfId="1" applyNumberFormat="1" applyFont="1" applyFill="1" applyBorder="1" applyAlignment="1">
      <alignment horizontal="right" vertical="center" shrinkToFit="1"/>
    </xf>
    <xf numFmtId="177" fontId="10" fillId="0" borderId="14" xfId="1" applyNumberFormat="1" applyFont="1" applyFill="1" applyBorder="1" applyAlignment="1">
      <alignment horizontal="right" vertical="center" shrinkToFit="1"/>
    </xf>
    <xf numFmtId="177" fontId="23" fillId="0" borderId="11" xfId="1" applyNumberFormat="1" applyFont="1" applyFill="1" applyBorder="1" applyAlignment="1">
      <alignment horizontal="right" vertical="center" shrinkToFit="1"/>
    </xf>
    <xf numFmtId="177" fontId="10" fillId="0" borderId="10" xfId="1" applyNumberFormat="1" applyFont="1" applyFill="1" applyBorder="1" applyAlignment="1">
      <alignment horizontal="right" vertical="center" shrinkToFit="1"/>
    </xf>
    <xf numFmtId="177" fontId="21" fillId="0" borderId="11" xfId="1" applyNumberFormat="1" applyFont="1" applyFill="1" applyBorder="1" applyAlignment="1">
      <alignment horizontal="right" vertical="center" shrinkToFit="1"/>
    </xf>
    <xf numFmtId="177" fontId="16" fillId="0" borderId="10" xfId="1" applyNumberFormat="1" applyFont="1" applyFill="1" applyBorder="1" applyAlignment="1">
      <alignment horizontal="right" vertical="center" wrapText="1"/>
    </xf>
    <xf numFmtId="177" fontId="14" fillId="0" borderId="10" xfId="1" applyNumberFormat="1" applyFont="1" applyFill="1" applyBorder="1" applyAlignment="1">
      <alignment horizontal="right" vertical="center" wrapText="1"/>
    </xf>
    <xf numFmtId="177" fontId="13" fillId="0" borderId="10" xfId="1" applyNumberFormat="1" applyFont="1" applyFill="1" applyBorder="1" applyAlignment="1">
      <alignment horizontal="right" vertical="center" wrapText="1"/>
    </xf>
    <xf numFmtId="177" fontId="14" fillId="0" borderId="10" xfId="0" applyNumberFormat="1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right" vertical="center"/>
    </xf>
    <xf numFmtId="0" fontId="15" fillId="0" borderId="14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right" vertical="center"/>
    </xf>
    <xf numFmtId="0" fontId="15" fillId="0" borderId="15" xfId="0" applyFont="1" applyFill="1" applyBorder="1" applyAlignment="1">
      <alignment horizontal="right" vertical="center"/>
    </xf>
    <xf numFmtId="177" fontId="10" fillId="0" borderId="10" xfId="1" applyNumberFormat="1" applyFont="1" applyFill="1" applyBorder="1" applyAlignment="1">
      <alignment horizontal="right" vertical="center" wrapText="1"/>
    </xf>
    <xf numFmtId="177" fontId="14" fillId="0" borderId="12" xfId="1" applyNumberFormat="1" applyFont="1" applyFill="1" applyBorder="1" applyAlignment="1">
      <alignment horizontal="right" vertical="center" shrinkToFit="1"/>
    </xf>
    <xf numFmtId="177" fontId="14" fillId="0" borderId="15" xfId="1" applyNumberFormat="1" applyFont="1" applyFill="1" applyBorder="1" applyAlignment="1">
      <alignment horizontal="right" vertical="center" shrinkToFit="1"/>
    </xf>
    <xf numFmtId="177" fontId="20" fillId="0" borderId="12" xfId="1" applyNumberFormat="1" applyFont="1" applyFill="1" applyBorder="1" applyAlignment="1">
      <alignment horizontal="right" vertical="center" shrinkToFit="1"/>
    </xf>
    <xf numFmtId="177" fontId="20" fillId="0" borderId="15" xfId="1" applyNumberFormat="1" applyFont="1" applyFill="1" applyBorder="1" applyAlignment="1">
      <alignment horizontal="right" vertical="center" shrinkToFit="1"/>
    </xf>
    <xf numFmtId="177" fontId="19" fillId="0" borderId="12" xfId="1" applyNumberFormat="1" applyFont="1" applyFill="1" applyBorder="1" applyAlignment="1">
      <alignment horizontal="right" vertical="center" shrinkToFit="1"/>
    </xf>
    <xf numFmtId="177" fontId="19" fillId="0" borderId="15" xfId="1" applyNumberFormat="1" applyFont="1" applyFill="1" applyBorder="1" applyAlignment="1">
      <alignment horizontal="right" vertical="center" shrinkToFit="1"/>
    </xf>
    <xf numFmtId="0" fontId="17" fillId="0" borderId="23" xfId="0" applyFont="1" applyFill="1" applyBorder="1" applyAlignment="1">
      <alignment horizontal="right" vertical="center" wrapText="1"/>
    </xf>
    <xf numFmtId="177" fontId="16" fillId="0" borderId="18" xfId="1" applyNumberFormat="1" applyFont="1" applyFill="1" applyBorder="1" applyAlignment="1">
      <alignment horizontal="right" vertical="center" shrinkToFit="1"/>
    </xf>
    <xf numFmtId="177" fontId="16" fillId="0" borderId="17" xfId="1" applyNumberFormat="1" applyFont="1" applyFill="1" applyBorder="1" applyAlignment="1">
      <alignment horizontal="right" vertical="center" shrinkToFit="1"/>
    </xf>
    <xf numFmtId="177" fontId="15" fillId="0" borderId="21" xfId="0" applyNumberFormat="1" applyFont="1" applyFill="1" applyBorder="1" applyAlignment="1">
      <alignment horizontal="right" vertical="center"/>
    </xf>
    <xf numFmtId="177" fontId="20" fillId="0" borderId="19" xfId="1" applyNumberFormat="1" applyFont="1" applyFill="1" applyBorder="1" applyAlignment="1">
      <alignment horizontal="right" vertical="center" shrinkToFit="1"/>
    </xf>
    <xf numFmtId="177" fontId="20" fillId="0" borderId="17" xfId="1" applyNumberFormat="1" applyFont="1" applyFill="1" applyBorder="1" applyAlignment="1">
      <alignment horizontal="right" vertical="center" shrinkToFit="1"/>
    </xf>
    <xf numFmtId="177" fontId="14" fillId="0" borderId="17" xfId="1" applyNumberFormat="1" applyFont="1" applyFill="1" applyBorder="1" applyAlignment="1">
      <alignment horizontal="right" vertical="center" shrinkToFit="1"/>
    </xf>
    <xf numFmtId="177" fontId="13" fillId="0" borderId="20" xfId="1" applyNumberFormat="1" applyFont="1" applyFill="1" applyBorder="1" applyAlignment="1">
      <alignment horizontal="right" vertical="center" shrinkToFit="1"/>
    </xf>
    <xf numFmtId="177" fontId="16" fillId="0" borderId="21" xfId="1" applyNumberFormat="1" applyFont="1" applyFill="1" applyBorder="1" applyAlignment="1">
      <alignment horizontal="right" vertical="center" shrinkToFit="1"/>
    </xf>
    <xf numFmtId="177" fontId="14" fillId="6" borderId="44" xfId="1" applyNumberFormat="1" applyFont="1" applyFill="1" applyBorder="1" applyAlignment="1">
      <alignment horizontal="right" vertical="center" shrinkToFit="1"/>
    </xf>
    <xf numFmtId="0" fontId="20" fillId="0" borderId="19" xfId="0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20" xfId="0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horizontal="right" vertical="center"/>
    </xf>
    <xf numFmtId="177" fontId="20" fillId="6" borderId="44" xfId="1" applyNumberFormat="1" applyFont="1" applyFill="1" applyBorder="1" applyAlignment="1">
      <alignment horizontal="right" vertical="center" shrinkToFit="1"/>
    </xf>
    <xf numFmtId="177" fontId="16" fillId="0" borderId="22" xfId="1" applyNumberFormat="1" applyFont="1" applyFill="1" applyBorder="1" applyAlignment="1">
      <alignment horizontal="right" vertical="center" shrinkToFit="1"/>
    </xf>
    <xf numFmtId="177" fontId="16" fillId="0" borderId="23" xfId="1" applyNumberFormat="1" applyFont="1" applyFill="1" applyBorder="1" applyAlignment="1">
      <alignment horizontal="right" vertical="center" shrinkToFit="1"/>
    </xf>
    <xf numFmtId="177" fontId="14" fillId="10" borderId="49" xfId="1" applyNumberFormat="1" applyFont="1" applyFill="1" applyBorder="1" applyAlignment="1">
      <alignment horizontal="right" vertical="center" shrinkToFit="1"/>
    </xf>
    <xf numFmtId="0" fontId="0" fillId="0" borderId="1" xfId="0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0" borderId="1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vertical="center"/>
    </xf>
    <xf numFmtId="41" fontId="20" fillId="9" borderId="25" xfId="1" applyFont="1" applyFill="1" applyBorder="1" applyAlignment="1">
      <alignment horizontal="right" vertical="center"/>
    </xf>
    <xf numFmtId="41" fontId="20" fillId="9" borderId="24" xfId="1" applyFont="1" applyFill="1" applyBorder="1" applyAlignment="1">
      <alignment horizontal="right" vertical="center"/>
    </xf>
    <xf numFmtId="177" fontId="15" fillId="9" borderId="28" xfId="0" applyNumberFormat="1" applyFont="1" applyFill="1" applyBorder="1" applyAlignment="1">
      <alignment horizontal="right" vertical="center"/>
    </xf>
    <xf numFmtId="41" fontId="20" fillId="9" borderId="26" xfId="1" applyFont="1" applyFill="1" applyBorder="1" applyAlignment="1">
      <alignment horizontal="right" vertical="center"/>
    </xf>
    <xf numFmtId="41" fontId="14" fillId="9" borderId="27" xfId="1" applyFont="1" applyFill="1" applyBorder="1" applyAlignment="1">
      <alignment horizontal="right" vertical="center" shrinkToFit="1"/>
    </xf>
    <xf numFmtId="41" fontId="20" fillId="9" borderId="28" xfId="1" applyFont="1" applyFill="1" applyBorder="1" applyAlignment="1">
      <alignment horizontal="right" vertical="center"/>
    </xf>
    <xf numFmtId="177" fontId="14" fillId="9" borderId="41" xfId="1" applyNumberFormat="1" applyFont="1" applyFill="1" applyBorder="1" applyAlignment="1">
      <alignment horizontal="right" vertical="center" shrinkToFit="1"/>
    </xf>
    <xf numFmtId="41" fontId="20" fillId="9" borderId="27" xfId="1" applyFont="1" applyFill="1" applyBorder="1" applyAlignment="1">
      <alignment horizontal="right" vertical="center"/>
    </xf>
    <xf numFmtId="41" fontId="20" fillId="9" borderId="29" xfId="1" applyFont="1" applyFill="1" applyBorder="1" applyAlignment="1">
      <alignment horizontal="right" vertical="center"/>
    </xf>
    <xf numFmtId="177" fontId="20" fillId="9" borderId="41" xfId="1" applyNumberFormat="1" applyFont="1" applyFill="1" applyBorder="1" applyAlignment="1">
      <alignment horizontal="right" vertical="center" shrinkToFit="1"/>
    </xf>
    <xf numFmtId="41" fontId="10" fillId="9" borderId="30" xfId="1" applyFont="1" applyFill="1" applyBorder="1" applyAlignment="1">
      <alignment horizontal="right" vertical="center" shrinkToFit="1"/>
    </xf>
    <xf numFmtId="41" fontId="20" fillId="9" borderId="35" xfId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178" fontId="20" fillId="9" borderId="25" xfId="0" applyNumberFormat="1" applyFont="1" applyFill="1" applyBorder="1" applyAlignment="1">
      <alignment horizontal="right" vertical="center"/>
    </xf>
    <xf numFmtId="178" fontId="20" fillId="9" borderId="24" xfId="0" applyNumberFormat="1" applyFont="1" applyFill="1" applyBorder="1" applyAlignment="1">
      <alignment horizontal="right" vertical="center"/>
    </xf>
    <xf numFmtId="178" fontId="20" fillId="9" borderId="28" xfId="0" applyNumberFormat="1" applyFont="1" applyFill="1" applyBorder="1" applyAlignment="1">
      <alignment horizontal="right" vertical="center"/>
    </xf>
    <xf numFmtId="178" fontId="20" fillId="9" borderId="26" xfId="0" applyNumberFormat="1" applyFont="1" applyFill="1" applyBorder="1" applyAlignment="1">
      <alignment horizontal="right" vertical="center"/>
    </xf>
    <xf numFmtId="178" fontId="20" fillId="9" borderId="27" xfId="0" applyNumberFormat="1" applyFont="1" applyFill="1" applyBorder="1" applyAlignment="1">
      <alignment horizontal="right" vertical="center"/>
    </xf>
    <xf numFmtId="178" fontId="20" fillId="9" borderId="41" xfId="0" applyNumberFormat="1" applyFont="1" applyFill="1" applyBorder="1" applyAlignment="1">
      <alignment horizontal="right" vertical="center"/>
    </xf>
    <xf numFmtId="178" fontId="20" fillId="9" borderId="35" xfId="0" applyNumberFormat="1" applyFont="1" applyFill="1" applyBorder="1" applyAlignment="1">
      <alignment horizontal="right" vertical="center"/>
    </xf>
    <xf numFmtId="178" fontId="20" fillId="9" borderId="29" xfId="0" applyNumberFormat="1" applyFont="1" applyFill="1" applyBorder="1" applyAlignment="1">
      <alignment horizontal="right" vertical="center"/>
    </xf>
    <xf numFmtId="178" fontId="20" fillId="9" borderId="30" xfId="0" applyNumberFormat="1" applyFont="1" applyFill="1" applyBorder="1" applyAlignment="1">
      <alignment horizontal="right" vertical="center"/>
    </xf>
    <xf numFmtId="0" fontId="4" fillId="2" borderId="37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3" fillId="9" borderId="37" xfId="0" applyFont="1" applyFill="1" applyBorder="1" applyAlignment="1">
      <alignment horizontal="center" vertical="center"/>
    </xf>
    <xf numFmtId="0" fontId="3" fillId="9" borderId="39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176" fontId="5" fillId="3" borderId="3" xfId="0" applyNumberFormat="1" applyFont="1" applyFill="1" applyBorder="1" applyAlignment="1">
      <alignment horizontal="center" vertical="center"/>
    </xf>
    <xf numFmtId="176" fontId="5" fillId="3" borderId="4" xfId="0" applyNumberFormat="1" applyFont="1" applyFill="1" applyBorder="1" applyAlignment="1">
      <alignment horizontal="center" vertical="center"/>
    </xf>
    <xf numFmtId="176" fontId="5" fillId="3" borderId="5" xfId="0" applyNumberFormat="1" applyFont="1" applyFill="1" applyBorder="1" applyAlignment="1">
      <alignment horizontal="center" vertical="center"/>
    </xf>
    <xf numFmtId="176" fontId="26" fillId="6" borderId="45" xfId="0" applyNumberFormat="1" applyFont="1" applyFill="1" applyBorder="1" applyAlignment="1">
      <alignment horizontal="center" vertical="center" wrapText="1" shrinkToFit="1"/>
    </xf>
    <xf numFmtId="176" fontId="26" fillId="6" borderId="47" xfId="0" applyNumberFormat="1" applyFont="1" applyFill="1" applyBorder="1" applyAlignment="1">
      <alignment horizontal="center" vertical="center" wrapText="1" shrinkToFit="1"/>
    </xf>
    <xf numFmtId="176" fontId="7" fillId="3" borderId="4" xfId="0" applyNumberFormat="1" applyFont="1" applyFill="1" applyBorder="1" applyAlignment="1">
      <alignment horizontal="center" vertical="center" wrapText="1" shrinkToFit="1"/>
    </xf>
    <xf numFmtId="176" fontId="7" fillId="3" borderId="5" xfId="0" applyNumberFormat="1" applyFont="1" applyFill="1" applyBorder="1" applyAlignment="1">
      <alignment horizontal="center" vertical="center" wrapText="1" shrinkToFit="1"/>
    </xf>
    <xf numFmtId="176" fontId="7" fillId="10" borderId="7" xfId="0" applyNumberFormat="1" applyFont="1" applyFill="1" applyBorder="1" applyAlignment="1">
      <alignment horizontal="center" vertical="center" shrinkToFit="1"/>
    </xf>
    <xf numFmtId="176" fontId="7" fillId="10" borderId="16" xfId="0" applyNumberFormat="1" applyFont="1" applyFill="1" applyBorder="1" applyAlignment="1">
      <alignment horizontal="center" vertical="center" shrinkToFit="1"/>
    </xf>
    <xf numFmtId="176" fontId="5" fillId="3" borderId="4" xfId="0" applyNumberFormat="1" applyFont="1" applyFill="1" applyBorder="1" applyAlignment="1">
      <alignment horizontal="center" vertical="center" shrinkToFit="1"/>
    </xf>
    <xf numFmtId="176" fontId="5" fillId="3" borderId="3" xfId="0" applyNumberFormat="1" applyFont="1" applyFill="1" applyBorder="1" applyAlignment="1">
      <alignment horizontal="center" vertical="center" shrinkToFit="1"/>
    </xf>
    <xf numFmtId="176" fontId="5" fillId="3" borderId="5" xfId="0" applyNumberFormat="1" applyFont="1" applyFill="1" applyBorder="1" applyAlignment="1">
      <alignment horizontal="center" vertical="center" shrinkToFit="1"/>
    </xf>
    <xf numFmtId="176" fontId="5" fillId="3" borderId="31" xfId="0" applyNumberFormat="1" applyFont="1" applyFill="1" applyBorder="1" applyAlignment="1">
      <alignment horizontal="center" vertical="center" shrinkToFit="1"/>
    </xf>
    <xf numFmtId="176" fontId="5" fillId="3" borderId="36" xfId="0" applyNumberFormat="1" applyFont="1" applyFill="1" applyBorder="1" applyAlignment="1">
      <alignment horizontal="center" vertical="center" shrinkToFit="1"/>
    </xf>
    <xf numFmtId="176" fontId="7" fillId="6" borderId="42" xfId="0" applyNumberFormat="1" applyFont="1" applyFill="1" applyBorder="1" applyAlignment="1">
      <alignment horizontal="center" vertical="center" wrapText="1" shrinkToFit="1"/>
    </xf>
    <xf numFmtId="176" fontId="7" fillId="6" borderId="43" xfId="0" applyNumberFormat="1" applyFont="1" applyFill="1" applyBorder="1" applyAlignment="1">
      <alignment horizontal="center" vertical="center" shrinkToFit="1"/>
    </xf>
    <xf numFmtId="176" fontId="5" fillId="3" borderId="31" xfId="0" applyNumberFormat="1" applyFont="1" applyFill="1" applyBorder="1" applyAlignment="1">
      <alignment horizontal="center" vertical="center"/>
    </xf>
    <xf numFmtId="176" fontId="5" fillId="3" borderId="6" xfId="0" applyNumberFormat="1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20" fillId="9" borderId="32" xfId="0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center" vertical="center"/>
    </xf>
    <xf numFmtId="0" fontId="20" fillId="9" borderId="52" xfId="0" applyFont="1" applyFill="1" applyBorder="1" applyAlignment="1">
      <alignment horizontal="center" vertical="center"/>
    </xf>
    <xf numFmtId="0" fontId="20" fillId="9" borderId="53" xfId="0" applyFont="1" applyFill="1" applyBorder="1" applyAlignment="1">
      <alignment horizontal="center" vertical="center"/>
    </xf>
    <xf numFmtId="41" fontId="20" fillId="9" borderId="37" xfId="1" applyFont="1" applyFill="1" applyBorder="1" applyAlignment="1">
      <alignment horizontal="right" vertical="center"/>
    </xf>
    <xf numFmtId="41" fontId="20" fillId="9" borderId="51" xfId="1" applyFont="1" applyFill="1" applyBorder="1" applyAlignment="1">
      <alignment horizontal="right" vertical="center"/>
    </xf>
    <xf numFmtId="0" fontId="27" fillId="0" borderId="23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1"/>
  <sheetViews>
    <sheetView tabSelected="1" workbookViewId="0">
      <pane xSplit="4" ySplit="3" topLeftCell="E56" activePane="bottomRight" state="frozen"/>
      <selection pane="topRight" activeCell="G1" sqref="G1"/>
      <selection pane="bottomLeft" activeCell="A4" sqref="A4"/>
      <selection pane="bottomRight" activeCell="U70" sqref="U70"/>
    </sheetView>
  </sheetViews>
  <sheetFormatPr defaultRowHeight="16.5"/>
  <cols>
    <col min="2" max="2" width="18" customWidth="1"/>
    <col min="3" max="3" width="27.375" style="134" customWidth="1"/>
    <col min="5" max="5" width="7.5" bestFit="1" customWidth="1"/>
    <col min="6" max="8" width="6.375" bestFit="1" customWidth="1"/>
    <col min="9" max="10" width="7" bestFit="1" customWidth="1"/>
    <col min="11" max="12" width="8.5" bestFit="1" customWidth="1"/>
    <col min="13" max="13" width="7.5" bestFit="1" customWidth="1"/>
    <col min="14" max="15" width="6.875" bestFit="1" customWidth="1"/>
    <col min="16" max="16" width="7.5" bestFit="1" customWidth="1"/>
    <col min="17" max="17" width="7" bestFit="1" customWidth="1"/>
    <col min="18" max="18" width="8.5" bestFit="1" customWidth="1"/>
    <col min="19" max="19" width="6.875" bestFit="1" customWidth="1"/>
    <col min="20" max="20" width="6.375" bestFit="1" customWidth="1"/>
    <col min="21" max="21" width="8.5" bestFit="1" customWidth="1"/>
    <col min="22" max="22" width="6.875" bestFit="1" customWidth="1"/>
    <col min="23" max="23" width="6.375" bestFit="1" customWidth="1"/>
    <col min="24" max="24" width="8.125" bestFit="1" customWidth="1"/>
    <col min="25" max="25" width="7.5" bestFit="1" customWidth="1"/>
    <col min="26" max="26" width="6.375" bestFit="1" customWidth="1"/>
    <col min="27" max="27" width="8.125" bestFit="1" customWidth="1"/>
    <col min="28" max="28" width="12.375" bestFit="1" customWidth="1"/>
    <col min="29" max="30" width="8.5" bestFit="1" customWidth="1"/>
    <col min="31" max="31" width="7" bestFit="1" customWidth="1"/>
    <col min="32" max="32" width="8.625" bestFit="1" customWidth="1"/>
  </cols>
  <sheetData>
    <row r="1" spans="1:32" ht="27" thickBot="1">
      <c r="B1" s="136" t="s">
        <v>122</v>
      </c>
      <c r="C1" s="13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0.25" customHeight="1">
      <c r="A2" s="162" t="s">
        <v>0</v>
      </c>
      <c r="B2" s="164" t="s">
        <v>1</v>
      </c>
      <c r="C2" s="166" t="s">
        <v>2</v>
      </c>
      <c r="D2" s="160" t="s">
        <v>3</v>
      </c>
      <c r="E2" s="177" t="s">
        <v>4</v>
      </c>
      <c r="F2" s="177"/>
      <c r="G2" s="177"/>
      <c r="H2" s="177"/>
      <c r="I2" s="177"/>
      <c r="J2" s="177"/>
      <c r="K2" s="177"/>
      <c r="L2" s="178" t="s">
        <v>5</v>
      </c>
      <c r="M2" s="177"/>
      <c r="N2" s="177"/>
      <c r="O2" s="177"/>
      <c r="P2" s="177"/>
      <c r="Q2" s="177"/>
      <c r="R2" s="179"/>
      <c r="S2" s="180" t="s">
        <v>6</v>
      </c>
      <c r="T2" s="181"/>
      <c r="U2" s="182" t="s">
        <v>7</v>
      </c>
      <c r="V2" s="184" t="s">
        <v>8</v>
      </c>
      <c r="W2" s="185"/>
      <c r="X2" s="186"/>
      <c r="Y2" s="168" t="s">
        <v>9</v>
      </c>
      <c r="Z2" s="169"/>
      <c r="AA2" s="170"/>
      <c r="AB2" s="31" t="s">
        <v>119</v>
      </c>
      <c r="AC2" s="171" t="s">
        <v>10</v>
      </c>
      <c r="AD2" s="173" t="s">
        <v>11</v>
      </c>
      <c r="AE2" s="174"/>
      <c r="AF2" s="175" t="s">
        <v>12</v>
      </c>
    </row>
    <row r="3" spans="1:32" ht="36">
      <c r="A3" s="163"/>
      <c r="B3" s="165"/>
      <c r="C3" s="167"/>
      <c r="D3" s="161"/>
      <c r="E3" s="6" t="s">
        <v>13</v>
      </c>
      <c r="F3" s="3" t="s">
        <v>14</v>
      </c>
      <c r="G3" s="3" t="s">
        <v>15</v>
      </c>
      <c r="H3" s="3" t="s">
        <v>16</v>
      </c>
      <c r="I3" s="4" t="s">
        <v>17</v>
      </c>
      <c r="J3" s="4" t="s">
        <v>18</v>
      </c>
      <c r="K3" s="8" t="s">
        <v>19</v>
      </c>
      <c r="L3" s="2" t="s">
        <v>20</v>
      </c>
      <c r="M3" s="3" t="s">
        <v>21</v>
      </c>
      <c r="N3" s="3" t="s">
        <v>22</v>
      </c>
      <c r="O3" s="7" t="s">
        <v>23</v>
      </c>
      <c r="P3" s="4" t="s">
        <v>24</v>
      </c>
      <c r="Q3" s="4" t="s">
        <v>25</v>
      </c>
      <c r="R3" s="5" t="s">
        <v>26</v>
      </c>
      <c r="S3" s="6" t="s">
        <v>27</v>
      </c>
      <c r="T3" s="25" t="s">
        <v>28</v>
      </c>
      <c r="U3" s="183"/>
      <c r="V3" s="6" t="s">
        <v>29</v>
      </c>
      <c r="W3" s="3" t="s">
        <v>30</v>
      </c>
      <c r="X3" s="23" t="s">
        <v>120</v>
      </c>
      <c r="Y3" s="27" t="s">
        <v>31</v>
      </c>
      <c r="Z3" s="24" t="s">
        <v>30</v>
      </c>
      <c r="AA3" s="28" t="s">
        <v>120</v>
      </c>
      <c r="AB3" s="26" t="s">
        <v>31</v>
      </c>
      <c r="AC3" s="172"/>
      <c r="AD3" s="9" t="s">
        <v>32</v>
      </c>
      <c r="AE3" s="10" t="s">
        <v>33</v>
      </c>
      <c r="AF3" s="176"/>
    </row>
    <row r="4" spans="1:32">
      <c r="A4" s="193" t="s">
        <v>118</v>
      </c>
      <c r="B4" s="29" t="s">
        <v>34</v>
      </c>
      <c r="C4" s="133" t="s">
        <v>35</v>
      </c>
      <c r="D4" s="32">
        <v>27</v>
      </c>
      <c r="E4" s="33">
        <v>4</v>
      </c>
      <c r="F4" s="16"/>
      <c r="G4" s="16"/>
      <c r="H4" s="16"/>
      <c r="I4" s="11"/>
      <c r="J4" s="12"/>
      <c r="K4" s="34">
        <f t="shared" ref="K4:K67" si="0">SUM(E4:J4)</f>
        <v>4</v>
      </c>
      <c r="L4" s="35">
        <v>7</v>
      </c>
      <c r="M4" s="16">
        <v>6</v>
      </c>
      <c r="N4" s="36"/>
      <c r="O4" s="11">
        <v>1</v>
      </c>
      <c r="P4" s="16"/>
      <c r="Q4" s="16"/>
      <c r="R4" s="37">
        <f t="shared" ref="R4:R9" si="1">SUM(L4:O4)</f>
        <v>14</v>
      </c>
      <c r="S4" s="33"/>
      <c r="T4" s="38"/>
      <c r="U4" s="39">
        <f t="shared" ref="U4:U67" si="2">K4+R4+S4+T4</f>
        <v>18</v>
      </c>
      <c r="V4" s="40"/>
      <c r="W4" s="36"/>
      <c r="X4" s="41"/>
      <c r="Y4" s="35">
        <v>9</v>
      </c>
      <c r="Z4" s="16"/>
      <c r="AA4" s="37"/>
      <c r="AB4" s="42"/>
      <c r="AC4" s="43">
        <f t="shared" ref="AC4:AC67" si="3">SUM(V4:Z4)</f>
        <v>9</v>
      </c>
      <c r="AD4" s="13">
        <f t="shared" ref="AD4:AD67" si="4">E4+F4+G4+H4+L4+M4+N4+O4+S4+T4+V4+W4+X4+Y4+Z4</f>
        <v>27</v>
      </c>
      <c r="AE4" s="14">
        <f t="shared" ref="AE4:AE29" si="5">I4+J4+Q4</f>
        <v>0</v>
      </c>
      <c r="AF4" s="44">
        <f>AD4+AE4</f>
        <v>27</v>
      </c>
    </row>
    <row r="5" spans="1:32">
      <c r="A5" s="194"/>
      <c r="B5" s="29" t="s">
        <v>34</v>
      </c>
      <c r="C5" s="133" t="s">
        <v>36</v>
      </c>
      <c r="D5" s="32">
        <v>48</v>
      </c>
      <c r="E5" s="33">
        <v>6</v>
      </c>
      <c r="F5" s="16"/>
      <c r="G5" s="16"/>
      <c r="H5" s="16"/>
      <c r="I5" s="12"/>
      <c r="J5" s="12"/>
      <c r="K5" s="34">
        <f t="shared" si="0"/>
        <v>6</v>
      </c>
      <c r="L5" s="35">
        <v>15</v>
      </c>
      <c r="M5" s="16">
        <v>6</v>
      </c>
      <c r="N5" s="36"/>
      <c r="O5" s="11">
        <v>1</v>
      </c>
      <c r="P5" s="16"/>
      <c r="Q5" s="16"/>
      <c r="R5" s="37">
        <f t="shared" si="1"/>
        <v>22</v>
      </c>
      <c r="S5" s="33"/>
      <c r="T5" s="38"/>
      <c r="U5" s="39">
        <f t="shared" si="2"/>
        <v>28</v>
      </c>
      <c r="V5" s="40"/>
      <c r="W5" s="36"/>
      <c r="X5" s="41"/>
      <c r="Y5" s="35">
        <v>17</v>
      </c>
      <c r="Z5" s="16">
        <v>3</v>
      </c>
      <c r="AA5" s="37"/>
      <c r="AB5" s="42"/>
      <c r="AC5" s="43">
        <f t="shared" si="3"/>
        <v>20</v>
      </c>
      <c r="AD5" s="13">
        <f t="shared" si="4"/>
        <v>48</v>
      </c>
      <c r="AE5" s="14">
        <f t="shared" si="5"/>
        <v>0</v>
      </c>
      <c r="AF5" s="44">
        <f t="shared" ref="AF5:AF68" si="6">AD5+AE5</f>
        <v>48</v>
      </c>
    </row>
    <row r="6" spans="1:32">
      <c r="A6" s="194"/>
      <c r="B6" s="29" t="s">
        <v>37</v>
      </c>
      <c r="C6" s="133" t="s">
        <v>38</v>
      </c>
      <c r="D6" s="45">
        <v>209</v>
      </c>
      <c r="E6" s="46">
        <v>45</v>
      </c>
      <c r="F6" s="16"/>
      <c r="G6" s="16"/>
      <c r="H6" s="12">
        <v>6</v>
      </c>
      <c r="I6" s="12">
        <v>5</v>
      </c>
      <c r="J6" s="12">
        <v>4</v>
      </c>
      <c r="K6" s="34">
        <f t="shared" si="0"/>
        <v>60</v>
      </c>
      <c r="L6" s="35">
        <v>52</v>
      </c>
      <c r="M6" s="12">
        <v>27</v>
      </c>
      <c r="N6" s="20">
        <v>6</v>
      </c>
      <c r="O6" s="12">
        <v>5</v>
      </c>
      <c r="P6" s="20" t="s">
        <v>39</v>
      </c>
      <c r="Q6" s="20"/>
      <c r="R6" s="37">
        <f t="shared" si="1"/>
        <v>90</v>
      </c>
      <c r="S6" s="47"/>
      <c r="T6" s="48"/>
      <c r="U6" s="39">
        <f t="shared" si="2"/>
        <v>150</v>
      </c>
      <c r="V6" s="49">
        <v>62</v>
      </c>
      <c r="W6" s="50">
        <v>6</v>
      </c>
      <c r="X6" s="48"/>
      <c r="Y6" s="51"/>
      <c r="Z6" s="20"/>
      <c r="AA6" s="52"/>
      <c r="AB6" s="53"/>
      <c r="AC6" s="43">
        <f t="shared" si="3"/>
        <v>68</v>
      </c>
      <c r="AD6" s="13">
        <f t="shared" si="4"/>
        <v>209</v>
      </c>
      <c r="AE6" s="14">
        <f t="shared" si="5"/>
        <v>9</v>
      </c>
      <c r="AF6" s="44">
        <f t="shared" si="6"/>
        <v>218</v>
      </c>
    </row>
    <row r="7" spans="1:32">
      <c r="A7" s="194"/>
      <c r="B7" s="29" t="s">
        <v>37</v>
      </c>
      <c r="C7" s="133" t="s">
        <v>40</v>
      </c>
      <c r="D7" s="45">
        <v>74</v>
      </c>
      <c r="E7" s="46">
        <v>19</v>
      </c>
      <c r="F7" s="16"/>
      <c r="G7" s="16"/>
      <c r="H7" s="16"/>
      <c r="I7" s="15"/>
      <c r="J7" s="15">
        <v>3</v>
      </c>
      <c r="K7" s="34">
        <f t="shared" si="0"/>
        <v>22</v>
      </c>
      <c r="L7" s="54">
        <v>17</v>
      </c>
      <c r="M7" s="15">
        <v>12</v>
      </c>
      <c r="N7" s="20">
        <v>3</v>
      </c>
      <c r="O7" s="12">
        <v>1</v>
      </c>
      <c r="P7" s="20" t="s">
        <v>39</v>
      </c>
      <c r="Q7" s="55"/>
      <c r="R7" s="37">
        <f t="shared" si="1"/>
        <v>33</v>
      </c>
      <c r="S7" s="47"/>
      <c r="T7" s="56"/>
      <c r="U7" s="39">
        <f t="shared" si="2"/>
        <v>55</v>
      </c>
      <c r="V7" s="57">
        <v>20</v>
      </c>
      <c r="W7" s="58">
        <v>2</v>
      </c>
      <c r="X7" s="56"/>
      <c r="Y7" s="59"/>
      <c r="Z7" s="55"/>
      <c r="AA7" s="60"/>
      <c r="AB7" s="61"/>
      <c r="AC7" s="43">
        <f t="shared" si="3"/>
        <v>22</v>
      </c>
      <c r="AD7" s="13">
        <f t="shared" si="4"/>
        <v>74</v>
      </c>
      <c r="AE7" s="14">
        <f t="shared" si="5"/>
        <v>3</v>
      </c>
      <c r="AF7" s="44">
        <f t="shared" si="6"/>
        <v>77</v>
      </c>
    </row>
    <row r="8" spans="1:32">
      <c r="A8" s="194"/>
      <c r="B8" s="29" t="s">
        <v>37</v>
      </c>
      <c r="C8" s="133" t="s">
        <v>41</v>
      </c>
      <c r="D8" s="32">
        <v>31</v>
      </c>
      <c r="E8" s="33">
        <v>9</v>
      </c>
      <c r="F8" s="16"/>
      <c r="G8" s="16"/>
      <c r="H8" s="16">
        <v>1</v>
      </c>
      <c r="I8" s="12">
        <v>2</v>
      </c>
      <c r="J8" s="12">
        <v>2</v>
      </c>
      <c r="K8" s="34">
        <f t="shared" si="0"/>
        <v>14</v>
      </c>
      <c r="L8" s="62">
        <v>6</v>
      </c>
      <c r="M8" s="16">
        <v>4</v>
      </c>
      <c r="N8" s="36">
        <v>3</v>
      </c>
      <c r="O8" s="12">
        <v>1</v>
      </c>
      <c r="P8" s="20" t="s">
        <v>39</v>
      </c>
      <c r="Q8" s="20"/>
      <c r="R8" s="37">
        <f t="shared" si="1"/>
        <v>14</v>
      </c>
      <c r="S8" s="47"/>
      <c r="T8" s="48"/>
      <c r="U8" s="39">
        <f t="shared" si="2"/>
        <v>28</v>
      </c>
      <c r="V8" s="63">
        <v>7</v>
      </c>
      <c r="W8" s="20"/>
      <c r="X8" s="41"/>
      <c r="Y8" s="64"/>
      <c r="Z8" s="65"/>
      <c r="AA8" s="66"/>
      <c r="AB8" s="67"/>
      <c r="AC8" s="43">
        <f t="shared" si="3"/>
        <v>7</v>
      </c>
      <c r="AD8" s="13">
        <f t="shared" si="4"/>
        <v>31</v>
      </c>
      <c r="AE8" s="14">
        <f t="shared" si="5"/>
        <v>4</v>
      </c>
      <c r="AF8" s="44">
        <f t="shared" si="6"/>
        <v>35</v>
      </c>
    </row>
    <row r="9" spans="1:32">
      <c r="A9" s="194"/>
      <c r="B9" s="29" t="s">
        <v>37</v>
      </c>
      <c r="C9" s="133" t="s">
        <v>42</v>
      </c>
      <c r="D9" s="32">
        <v>52</v>
      </c>
      <c r="E9" s="46">
        <v>14</v>
      </c>
      <c r="F9" s="16"/>
      <c r="G9" s="16"/>
      <c r="H9" s="16">
        <v>2</v>
      </c>
      <c r="I9" s="12">
        <v>2</v>
      </c>
      <c r="J9" s="12">
        <v>2</v>
      </c>
      <c r="K9" s="34">
        <f t="shared" si="0"/>
        <v>20</v>
      </c>
      <c r="L9" s="35">
        <v>11</v>
      </c>
      <c r="M9" s="16">
        <v>9</v>
      </c>
      <c r="N9" s="20">
        <v>2</v>
      </c>
      <c r="O9" s="12">
        <v>3</v>
      </c>
      <c r="P9" s="20" t="s">
        <v>39</v>
      </c>
      <c r="Q9" s="20"/>
      <c r="R9" s="37">
        <f t="shared" si="1"/>
        <v>25</v>
      </c>
      <c r="S9" s="47"/>
      <c r="T9" s="48"/>
      <c r="U9" s="39">
        <f t="shared" si="2"/>
        <v>45</v>
      </c>
      <c r="V9" s="47">
        <v>11</v>
      </c>
      <c r="W9" s="20"/>
      <c r="X9" s="48"/>
      <c r="Y9" s="51"/>
      <c r="Z9" s="20"/>
      <c r="AA9" s="52"/>
      <c r="AB9" s="53"/>
      <c r="AC9" s="43">
        <f t="shared" si="3"/>
        <v>11</v>
      </c>
      <c r="AD9" s="13">
        <f t="shared" si="4"/>
        <v>52</v>
      </c>
      <c r="AE9" s="14">
        <f t="shared" si="5"/>
        <v>4</v>
      </c>
      <c r="AF9" s="44">
        <f t="shared" si="6"/>
        <v>56</v>
      </c>
    </row>
    <row r="10" spans="1:32">
      <c r="A10" s="194"/>
      <c r="B10" s="29" t="s">
        <v>43</v>
      </c>
      <c r="C10" s="133" t="s">
        <v>44</v>
      </c>
      <c r="D10" s="32">
        <v>4</v>
      </c>
      <c r="E10" s="33"/>
      <c r="F10" s="16"/>
      <c r="G10" s="16">
        <v>4</v>
      </c>
      <c r="H10" s="16"/>
      <c r="I10" s="12"/>
      <c r="J10" s="12"/>
      <c r="K10" s="34">
        <f t="shared" si="0"/>
        <v>4</v>
      </c>
      <c r="L10" s="35">
        <v>0</v>
      </c>
      <c r="M10" s="16">
        <v>0</v>
      </c>
      <c r="N10" s="16"/>
      <c r="O10" s="12">
        <v>0</v>
      </c>
      <c r="P10" s="16"/>
      <c r="Q10" s="16">
        <v>16</v>
      </c>
      <c r="R10" s="37">
        <f>Q10</f>
        <v>16</v>
      </c>
      <c r="S10" s="33"/>
      <c r="T10" s="38"/>
      <c r="U10" s="39">
        <f t="shared" si="2"/>
        <v>20</v>
      </c>
      <c r="V10" s="33"/>
      <c r="W10" s="16"/>
      <c r="X10" s="38"/>
      <c r="Y10" s="64"/>
      <c r="Z10" s="65"/>
      <c r="AA10" s="66"/>
      <c r="AB10" s="67"/>
      <c r="AC10" s="43">
        <f t="shared" si="3"/>
        <v>0</v>
      </c>
      <c r="AD10" s="13">
        <f t="shared" si="4"/>
        <v>4</v>
      </c>
      <c r="AE10" s="14">
        <f t="shared" si="5"/>
        <v>16</v>
      </c>
      <c r="AF10" s="44">
        <f t="shared" si="6"/>
        <v>20</v>
      </c>
    </row>
    <row r="11" spans="1:32">
      <c r="A11" s="194"/>
      <c r="B11" s="29" t="s">
        <v>43</v>
      </c>
      <c r="C11" s="133" t="s">
        <v>45</v>
      </c>
      <c r="D11" s="45">
        <v>54</v>
      </c>
      <c r="E11" s="68">
        <v>15</v>
      </c>
      <c r="F11" s="36"/>
      <c r="G11" s="36"/>
      <c r="H11" s="36">
        <v>3</v>
      </c>
      <c r="I11" s="17">
        <v>2</v>
      </c>
      <c r="J11" s="17">
        <v>1</v>
      </c>
      <c r="K11" s="34">
        <f t="shared" si="0"/>
        <v>21</v>
      </c>
      <c r="L11" s="69">
        <v>11</v>
      </c>
      <c r="M11" s="36">
        <v>12</v>
      </c>
      <c r="N11" s="36">
        <v>3</v>
      </c>
      <c r="O11" s="12">
        <v>0</v>
      </c>
      <c r="P11" s="36"/>
      <c r="Q11" s="36"/>
      <c r="R11" s="37">
        <f t="shared" ref="R11:R29" si="7">SUM(L11:O11)</f>
        <v>26</v>
      </c>
      <c r="S11" s="40"/>
      <c r="T11" s="41"/>
      <c r="U11" s="39">
        <f t="shared" si="2"/>
        <v>47</v>
      </c>
      <c r="V11" s="40"/>
      <c r="W11" s="36"/>
      <c r="X11" s="41"/>
      <c r="Y11" s="69">
        <v>10</v>
      </c>
      <c r="Z11" s="36"/>
      <c r="AA11" s="70"/>
      <c r="AB11" s="71"/>
      <c r="AC11" s="43">
        <f t="shared" si="3"/>
        <v>10</v>
      </c>
      <c r="AD11" s="13">
        <f t="shared" si="4"/>
        <v>54</v>
      </c>
      <c r="AE11" s="14">
        <f t="shared" si="5"/>
        <v>3</v>
      </c>
      <c r="AF11" s="44">
        <f t="shared" si="6"/>
        <v>57</v>
      </c>
    </row>
    <row r="12" spans="1:32">
      <c r="A12" s="194"/>
      <c r="B12" s="29" t="s">
        <v>43</v>
      </c>
      <c r="C12" s="133" t="s">
        <v>46</v>
      </c>
      <c r="D12" s="45">
        <v>47</v>
      </c>
      <c r="E12" s="40">
        <v>10</v>
      </c>
      <c r="F12" s="36"/>
      <c r="G12" s="36"/>
      <c r="H12" s="72">
        <v>1</v>
      </c>
      <c r="I12" s="18">
        <v>2</v>
      </c>
      <c r="J12" s="18">
        <v>2</v>
      </c>
      <c r="K12" s="34">
        <f t="shared" si="0"/>
        <v>15</v>
      </c>
      <c r="L12" s="73">
        <v>11</v>
      </c>
      <c r="M12" s="72">
        <v>13</v>
      </c>
      <c r="N12" s="72"/>
      <c r="O12" s="12">
        <v>0</v>
      </c>
      <c r="P12" s="72"/>
      <c r="Q12" s="72"/>
      <c r="R12" s="37">
        <f t="shared" si="7"/>
        <v>24</v>
      </c>
      <c r="S12" s="74"/>
      <c r="T12" s="75"/>
      <c r="U12" s="39">
        <f t="shared" si="2"/>
        <v>39</v>
      </c>
      <c r="V12" s="74"/>
      <c r="W12" s="72"/>
      <c r="X12" s="75"/>
      <c r="Y12" s="76">
        <v>12</v>
      </c>
      <c r="Z12" s="36"/>
      <c r="AA12" s="70"/>
      <c r="AB12" s="71"/>
      <c r="AC12" s="43">
        <f t="shared" si="3"/>
        <v>12</v>
      </c>
      <c r="AD12" s="13">
        <f t="shared" si="4"/>
        <v>47</v>
      </c>
      <c r="AE12" s="14">
        <f t="shared" si="5"/>
        <v>4</v>
      </c>
      <c r="AF12" s="44">
        <f t="shared" si="6"/>
        <v>51</v>
      </c>
    </row>
    <row r="13" spans="1:32">
      <c r="A13" s="194"/>
      <c r="B13" s="29" t="s">
        <v>43</v>
      </c>
      <c r="C13" s="133" t="s">
        <v>47</v>
      </c>
      <c r="D13" s="45">
        <v>57</v>
      </c>
      <c r="E13" s="40">
        <v>16</v>
      </c>
      <c r="F13" s="77"/>
      <c r="G13" s="77"/>
      <c r="H13" s="72">
        <v>3</v>
      </c>
      <c r="I13" s="18">
        <v>2</v>
      </c>
      <c r="J13" s="18">
        <v>2</v>
      </c>
      <c r="K13" s="34">
        <f t="shared" si="0"/>
        <v>23</v>
      </c>
      <c r="L13" s="73">
        <v>15</v>
      </c>
      <c r="M13" s="72">
        <v>15</v>
      </c>
      <c r="N13" s="72"/>
      <c r="O13" s="12">
        <v>2</v>
      </c>
      <c r="P13" s="72"/>
      <c r="Q13" s="72"/>
      <c r="R13" s="37">
        <f t="shared" si="7"/>
        <v>32</v>
      </c>
      <c r="S13" s="74"/>
      <c r="T13" s="75"/>
      <c r="U13" s="39">
        <f t="shared" si="2"/>
        <v>55</v>
      </c>
      <c r="V13" s="74"/>
      <c r="W13" s="72"/>
      <c r="X13" s="75"/>
      <c r="Y13" s="76">
        <v>6</v>
      </c>
      <c r="Z13" s="36"/>
      <c r="AA13" s="70"/>
      <c r="AB13" s="71"/>
      <c r="AC13" s="43">
        <f t="shared" si="3"/>
        <v>6</v>
      </c>
      <c r="AD13" s="13">
        <f t="shared" si="4"/>
        <v>57</v>
      </c>
      <c r="AE13" s="14">
        <f t="shared" si="5"/>
        <v>4</v>
      </c>
      <c r="AF13" s="44">
        <f t="shared" si="6"/>
        <v>61</v>
      </c>
    </row>
    <row r="14" spans="1:32">
      <c r="A14" s="194"/>
      <c r="B14" s="29" t="s">
        <v>43</v>
      </c>
      <c r="C14" s="133" t="s">
        <v>48</v>
      </c>
      <c r="D14" s="32">
        <v>24</v>
      </c>
      <c r="E14" s="33">
        <v>7</v>
      </c>
      <c r="F14" s="16"/>
      <c r="G14" s="16"/>
      <c r="H14" s="78">
        <v>1</v>
      </c>
      <c r="I14" s="19"/>
      <c r="J14" s="19">
        <v>2</v>
      </c>
      <c r="K14" s="34">
        <f t="shared" si="0"/>
        <v>10</v>
      </c>
      <c r="L14" s="79">
        <v>6</v>
      </c>
      <c r="M14" s="78">
        <v>5</v>
      </c>
      <c r="N14" s="72"/>
      <c r="O14" s="12">
        <v>1</v>
      </c>
      <c r="P14" s="80"/>
      <c r="Q14" s="80"/>
      <c r="R14" s="37">
        <f t="shared" si="7"/>
        <v>12</v>
      </c>
      <c r="S14" s="81"/>
      <c r="T14" s="82"/>
      <c r="U14" s="39">
        <f t="shared" si="2"/>
        <v>22</v>
      </c>
      <c r="V14" s="74"/>
      <c r="W14" s="72"/>
      <c r="X14" s="75"/>
      <c r="Y14" s="76">
        <v>4</v>
      </c>
      <c r="Z14" s="36"/>
      <c r="AA14" s="70"/>
      <c r="AB14" s="71"/>
      <c r="AC14" s="43">
        <f t="shared" si="3"/>
        <v>4</v>
      </c>
      <c r="AD14" s="13">
        <f t="shared" si="4"/>
        <v>24</v>
      </c>
      <c r="AE14" s="14">
        <f t="shared" si="5"/>
        <v>2</v>
      </c>
      <c r="AF14" s="44">
        <f t="shared" si="6"/>
        <v>26</v>
      </c>
    </row>
    <row r="15" spans="1:32">
      <c r="A15" s="194"/>
      <c r="B15" s="29" t="s">
        <v>43</v>
      </c>
      <c r="C15" s="133" t="s">
        <v>49</v>
      </c>
      <c r="D15" s="32">
        <v>60</v>
      </c>
      <c r="E15" s="40">
        <v>15</v>
      </c>
      <c r="F15" s="36"/>
      <c r="G15" s="36"/>
      <c r="H15" s="72"/>
      <c r="I15" s="18">
        <v>2</v>
      </c>
      <c r="J15" s="18">
        <v>2</v>
      </c>
      <c r="K15" s="34">
        <f t="shared" si="0"/>
        <v>19</v>
      </c>
      <c r="L15" s="76">
        <v>15</v>
      </c>
      <c r="M15" s="72">
        <v>18</v>
      </c>
      <c r="N15" s="72">
        <v>2</v>
      </c>
      <c r="O15" s="12">
        <v>2</v>
      </c>
      <c r="P15" s="72"/>
      <c r="Q15" s="72"/>
      <c r="R15" s="37">
        <f t="shared" si="7"/>
        <v>37</v>
      </c>
      <c r="S15" s="74"/>
      <c r="T15" s="75"/>
      <c r="U15" s="39">
        <f t="shared" si="2"/>
        <v>56</v>
      </c>
      <c r="V15" s="74"/>
      <c r="W15" s="72"/>
      <c r="X15" s="75"/>
      <c r="Y15" s="76">
        <v>8</v>
      </c>
      <c r="Z15" s="36"/>
      <c r="AA15" s="70"/>
      <c r="AB15" s="71"/>
      <c r="AC15" s="43">
        <f t="shared" si="3"/>
        <v>8</v>
      </c>
      <c r="AD15" s="53">
        <f t="shared" si="4"/>
        <v>60</v>
      </c>
      <c r="AE15" s="83">
        <f t="shared" si="5"/>
        <v>4</v>
      </c>
      <c r="AF15" s="44">
        <f t="shared" si="6"/>
        <v>64</v>
      </c>
    </row>
    <row r="16" spans="1:32">
      <c r="A16" s="194"/>
      <c r="B16" s="29" t="s">
        <v>50</v>
      </c>
      <c r="C16" s="133" t="s">
        <v>51</v>
      </c>
      <c r="D16" s="32">
        <v>39</v>
      </c>
      <c r="E16" s="68">
        <v>12</v>
      </c>
      <c r="F16" s="36"/>
      <c r="G16" s="36"/>
      <c r="H16" s="72">
        <v>2</v>
      </c>
      <c r="I16" s="18"/>
      <c r="J16" s="18">
        <v>2</v>
      </c>
      <c r="K16" s="34">
        <f t="shared" si="0"/>
        <v>16</v>
      </c>
      <c r="L16" s="73">
        <v>10</v>
      </c>
      <c r="M16" s="72">
        <v>4</v>
      </c>
      <c r="N16" s="72">
        <v>1</v>
      </c>
      <c r="O16" s="12">
        <v>1</v>
      </c>
      <c r="P16" s="72"/>
      <c r="Q16" s="72"/>
      <c r="R16" s="37">
        <f t="shared" si="7"/>
        <v>16</v>
      </c>
      <c r="S16" s="74"/>
      <c r="T16" s="75"/>
      <c r="U16" s="39">
        <f t="shared" si="2"/>
        <v>32</v>
      </c>
      <c r="V16" s="74">
        <v>9</v>
      </c>
      <c r="W16" s="72"/>
      <c r="X16" s="75"/>
      <c r="Y16" s="84"/>
      <c r="Z16" s="65"/>
      <c r="AA16" s="66"/>
      <c r="AB16" s="67"/>
      <c r="AC16" s="43">
        <f t="shared" si="3"/>
        <v>9</v>
      </c>
      <c r="AD16" s="53">
        <f t="shared" si="4"/>
        <v>39</v>
      </c>
      <c r="AE16" s="83">
        <f t="shared" si="5"/>
        <v>2</v>
      </c>
      <c r="AF16" s="44">
        <f t="shared" si="6"/>
        <v>41</v>
      </c>
    </row>
    <row r="17" spans="1:32">
      <c r="A17" s="194"/>
      <c r="B17" s="29" t="s">
        <v>50</v>
      </c>
      <c r="C17" s="133" t="s">
        <v>52</v>
      </c>
      <c r="D17" s="32">
        <v>39</v>
      </c>
      <c r="E17" s="40">
        <v>10</v>
      </c>
      <c r="F17" s="36"/>
      <c r="G17" s="36"/>
      <c r="H17" s="72">
        <v>2</v>
      </c>
      <c r="I17" s="18">
        <v>1</v>
      </c>
      <c r="J17" s="18">
        <v>1</v>
      </c>
      <c r="K17" s="34">
        <f t="shared" si="0"/>
        <v>14</v>
      </c>
      <c r="L17" s="73">
        <v>11</v>
      </c>
      <c r="M17" s="72">
        <v>6</v>
      </c>
      <c r="N17" s="72">
        <v>1</v>
      </c>
      <c r="O17" s="12">
        <v>1</v>
      </c>
      <c r="P17" s="72"/>
      <c r="Q17" s="72"/>
      <c r="R17" s="37">
        <f t="shared" si="7"/>
        <v>19</v>
      </c>
      <c r="S17" s="74"/>
      <c r="T17" s="75"/>
      <c r="U17" s="39">
        <f t="shared" si="2"/>
        <v>33</v>
      </c>
      <c r="V17" s="85">
        <v>8</v>
      </c>
      <c r="W17" s="72"/>
      <c r="X17" s="75"/>
      <c r="Y17" s="84"/>
      <c r="Z17" s="65"/>
      <c r="AA17" s="66"/>
      <c r="AB17" s="67"/>
      <c r="AC17" s="43">
        <f t="shared" si="3"/>
        <v>8</v>
      </c>
      <c r="AD17" s="53">
        <f t="shared" si="4"/>
        <v>39</v>
      </c>
      <c r="AE17" s="83">
        <f t="shared" si="5"/>
        <v>2</v>
      </c>
      <c r="AF17" s="44">
        <f t="shared" si="6"/>
        <v>41</v>
      </c>
    </row>
    <row r="18" spans="1:32">
      <c r="A18" s="194"/>
      <c r="B18" s="29" t="s">
        <v>50</v>
      </c>
      <c r="C18" s="133" t="s">
        <v>53</v>
      </c>
      <c r="D18" s="32">
        <v>44</v>
      </c>
      <c r="E18" s="40">
        <v>10</v>
      </c>
      <c r="F18" s="36"/>
      <c r="G18" s="36"/>
      <c r="H18" s="72">
        <v>2</v>
      </c>
      <c r="I18" s="18">
        <v>1</v>
      </c>
      <c r="J18" s="18">
        <v>2</v>
      </c>
      <c r="K18" s="34">
        <f t="shared" si="0"/>
        <v>15</v>
      </c>
      <c r="L18" s="76">
        <v>11</v>
      </c>
      <c r="M18" s="72">
        <v>7</v>
      </c>
      <c r="N18" s="72">
        <v>2</v>
      </c>
      <c r="O18" s="12">
        <v>1</v>
      </c>
      <c r="P18" s="72"/>
      <c r="Q18" s="72"/>
      <c r="R18" s="37">
        <f t="shared" si="7"/>
        <v>21</v>
      </c>
      <c r="S18" s="74"/>
      <c r="T18" s="75"/>
      <c r="U18" s="39">
        <f t="shared" si="2"/>
        <v>36</v>
      </c>
      <c r="V18" s="85">
        <v>11</v>
      </c>
      <c r="W18" s="72"/>
      <c r="X18" s="75"/>
      <c r="Y18" s="84"/>
      <c r="Z18" s="65"/>
      <c r="AA18" s="66"/>
      <c r="AB18" s="67"/>
      <c r="AC18" s="43">
        <f t="shared" si="3"/>
        <v>11</v>
      </c>
      <c r="AD18" s="53">
        <f t="shared" si="4"/>
        <v>44</v>
      </c>
      <c r="AE18" s="83">
        <f t="shared" si="5"/>
        <v>3</v>
      </c>
      <c r="AF18" s="44">
        <f t="shared" si="6"/>
        <v>47</v>
      </c>
    </row>
    <row r="19" spans="1:32">
      <c r="A19" s="194"/>
      <c r="B19" s="29" t="s">
        <v>54</v>
      </c>
      <c r="C19" s="133" t="s">
        <v>55</v>
      </c>
      <c r="D19" s="32">
        <v>23</v>
      </c>
      <c r="E19" s="47">
        <v>5</v>
      </c>
      <c r="F19" s="20"/>
      <c r="G19" s="20"/>
      <c r="H19" s="19">
        <v>1</v>
      </c>
      <c r="I19" s="19">
        <v>1</v>
      </c>
      <c r="J19" s="19">
        <v>2</v>
      </c>
      <c r="K19" s="34">
        <f t="shared" si="0"/>
        <v>9</v>
      </c>
      <c r="L19" s="79">
        <v>4</v>
      </c>
      <c r="M19" s="78">
        <v>4</v>
      </c>
      <c r="N19" s="78"/>
      <c r="O19" s="12">
        <v>1</v>
      </c>
      <c r="P19" s="78" t="s">
        <v>56</v>
      </c>
      <c r="Q19" s="78"/>
      <c r="R19" s="37">
        <f t="shared" si="7"/>
        <v>9</v>
      </c>
      <c r="S19" s="86"/>
      <c r="T19" s="87"/>
      <c r="U19" s="39">
        <f t="shared" si="2"/>
        <v>18</v>
      </c>
      <c r="V19" s="86">
        <v>8</v>
      </c>
      <c r="W19" s="78"/>
      <c r="X19" s="87"/>
      <c r="Y19" s="88"/>
      <c r="Z19" s="20"/>
      <c r="AA19" s="52"/>
      <c r="AB19" s="53"/>
      <c r="AC19" s="43">
        <f t="shared" si="3"/>
        <v>8</v>
      </c>
      <c r="AD19" s="53">
        <f t="shared" si="4"/>
        <v>23</v>
      </c>
      <c r="AE19" s="83">
        <f t="shared" si="5"/>
        <v>3</v>
      </c>
      <c r="AF19" s="44">
        <f t="shared" si="6"/>
        <v>26</v>
      </c>
    </row>
    <row r="20" spans="1:32">
      <c r="A20" s="194"/>
      <c r="B20" s="29" t="s">
        <v>54</v>
      </c>
      <c r="C20" s="133" t="s">
        <v>57</v>
      </c>
      <c r="D20" s="32">
        <v>109</v>
      </c>
      <c r="E20" s="47">
        <v>15</v>
      </c>
      <c r="F20" s="20"/>
      <c r="G20" s="20"/>
      <c r="H20" s="19">
        <v>4</v>
      </c>
      <c r="I20" s="19">
        <v>3</v>
      </c>
      <c r="J20" s="19">
        <v>4</v>
      </c>
      <c r="K20" s="34">
        <f t="shared" si="0"/>
        <v>26</v>
      </c>
      <c r="L20" s="88">
        <v>34</v>
      </c>
      <c r="M20" s="78">
        <v>17</v>
      </c>
      <c r="N20" s="78">
        <v>2</v>
      </c>
      <c r="O20" s="12">
        <v>3</v>
      </c>
      <c r="P20" s="78" t="s">
        <v>39</v>
      </c>
      <c r="Q20" s="78"/>
      <c r="R20" s="37">
        <f t="shared" si="7"/>
        <v>56</v>
      </c>
      <c r="S20" s="86"/>
      <c r="T20" s="87"/>
      <c r="U20" s="39">
        <f t="shared" si="2"/>
        <v>82</v>
      </c>
      <c r="V20" s="86">
        <v>30</v>
      </c>
      <c r="W20" s="78">
        <v>4</v>
      </c>
      <c r="X20" s="87"/>
      <c r="Y20" s="88"/>
      <c r="Z20" s="20"/>
      <c r="AA20" s="52"/>
      <c r="AB20" s="53"/>
      <c r="AC20" s="43">
        <f t="shared" si="3"/>
        <v>34</v>
      </c>
      <c r="AD20" s="53">
        <f t="shared" si="4"/>
        <v>109</v>
      </c>
      <c r="AE20" s="83">
        <f t="shared" si="5"/>
        <v>7</v>
      </c>
      <c r="AF20" s="44">
        <f t="shared" si="6"/>
        <v>116</v>
      </c>
    </row>
    <row r="21" spans="1:32">
      <c r="A21" s="194"/>
      <c r="B21" s="29" t="s">
        <v>54</v>
      </c>
      <c r="C21" s="135" t="s">
        <v>58</v>
      </c>
      <c r="D21" s="45">
        <v>129</v>
      </c>
      <c r="E21" s="63">
        <v>28</v>
      </c>
      <c r="F21" s="20"/>
      <c r="G21" s="20"/>
      <c r="H21" s="19">
        <v>2</v>
      </c>
      <c r="I21" s="19">
        <v>2</v>
      </c>
      <c r="J21" s="19">
        <v>4</v>
      </c>
      <c r="K21" s="34">
        <f t="shared" si="0"/>
        <v>36</v>
      </c>
      <c r="L21" s="88">
        <v>37</v>
      </c>
      <c r="M21" s="78">
        <v>16</v>
      </c>
      <c r="N21" s="78">
        <v>2</v>
      </c>
      <c r="O21" s="12">
        <v>2</v>
      </c>
      <c r="P21" s="78" t="s">
        <v>39</v>
      </c>
      <c r="Q21" s="78"/>
      <c r="R21" s="37">
        <f t="shared" si="7"/>
        <v>57</v>
      </c>
      <c r="S21" s="86"/>
      <c r="T21" s="87"/>
      <c r="U21" s="39">
        <f t="shared" si="2"/>
        <v>93</v>
      </c>
      <c r="V21" s="89">
        <v>38</v>
      </c>
      <c r="W21" s="19">
        <v>4</v>
      </c>
      <c r="X21" s="87"/>
      <c r="Y21" s="88"/>
      <c r="Z21" s="20"/>
      <c r="AA21" s="52"/>
      <c r="AB21" s="53"/>
      <c r="AC21" s="43">
        <f t="shared" si="3"/>
        <v>42</v>
      </c>
      <c r="AD21" s="53">
        <f t="shared" si="4"/>
        <v>129</v>
      </c>
      <c r="AE21" s="83">
        <f t="shared" si="5"/>
        <v>6</v>
      </c>
      <c r="AF21" s="44">
        <f t="shared" si="6"/>
        <v>135</v>
      </c>
    </row>
    <row r="22" spans="1:32">
      <c r="A22" s="194"/>
      <c r="B22" s="29" t="s">
        <v>54</v>
      </c>
      <c r="C22" s="133" t="s">
        <v>59</v>
      </c>
      <c r="D22" s="45">
        <v>63</v>
      </c>
      <c r="E22" s="47">
        <v>10</v>
      </c>
      <c r="F22" s="20"/>
      <c r="G22" s="20"/>
      <c r="H22" s="78"/>
      <c r="I22" s="19">
        <v>1</v>
      </c>
      <c r="J22" s="19">
        <v>2</v>
      </c>
      <c r="K22" s="34">
        <f t="shared" si="0"/>
        <v>13</v>
      </c>
      <c r="L22" s="88">
        <v>23</v>
      </c>
      <c r="M22" s="78">
        <v>9</v>
      </c>
      <c r="N22" s="78"/>
      <c r="O22" s="12">
        <v>1</v>
      </c>
      <c r="P22" s="78" t="s">
        <v>39</v>
      </c>
      <c r="Q22" s="78"/>
      <c r="R22" s="37">
        <f t="shared" si="7"/>
        <v>33</v>
      </c>
      <c r="S22" s="86"/>
      <c r="T22" s="87"/>
      <c r="U22" s="39">
        <f t="shared" si="2"/>
        <v>46</v>
      </c>
      <c r="V22" s="86">
        <v>20</v>
      </c>
      <c r="W22" s="78"/>
      <c r="X22" s="87"/>
      <c r="Y22" s="88"/>
      <c r="Z22" s="20"/>
      <c r="AA22" s="52"/>
      <c r="AB22" s="53"/>
      <c r="AC22" s="43">
        <f t="shared" si="3"/>
        <v>20</v>
      </c>
      <c r="AD22" s="53">
        <f t="shared" si="4"/>
        <v>63</v>
      </c>
      <c r="AE22" s="83">
        <f t="shared" si="5"/>
        <v>3</v>
      </c>
      <c r="AF22" s="44">
        <f t="shared" si="6"/>
        <v>66</v>
      </c>
    </row>
    <row r="23" spans="1:32">
      <c r="A23" s="194"/>
      <c r="B23" s="29" t="s">
        <v>54</v>
      </c>
      <c r="C23" s="133" t="s">
        <v>60</v>
      </c>
      <c r="D23" s="45">
        <v>65</v>
      </c>
      <c r="E23" s="40">
        <v>13</v>
      </c>
      <c r="F23" s="36"/>
      <c r="G23" s="36"/>
      <c r="H23" s="72"/>
      <c r="I23" s="18">
        <v>2</v>
      </c>
      <c r="J23" s="18">
        <v>2</v>
      </c>
      <c r="K23" s="34">
        <f t="shared" si="0"/>
        <v>17</v>
      </c>
      <c r="L23" s="76">
        <v>19</v>
      </c>
      <c r="M23" s="72">
        <v>9</v>
      </c>
      <c r="N23" s="72"/>
      <c r="O23" s="12">
        <v>2</v>
      </c>
      <c r="P23" s="78" t="s">
        <v>39</v>
      </c>
      <c r="Q23" s="72"/>
      <c r="R23" s="37">
        <f t="shared" si="7"/>
        <v>30</v>
      </c>
      <c r="S23" s="86"/>
      <c r="T23" s="75"/>
      <c r="U23" s="39">
        <f t="shared" si="2"/>
        <v>47</v>
      </c>
      <c r="V23" s="74">
        <v>20</v>
      </c>
      <c r="W23" s="18">
        <v>2</v>
      </c>
      <c r="X23" s="75"/>
      <c r="Y23" s="76"/>
      <c r="Z23" s="36"/>
      <c r="AA23" s="70"/>
      <c r="AB23" s="71"/>
      <c r="AC23" s="43">
        <f t="shared" si="3"/>
        <v>22</v>
      </c>
      <c r="AD23" s="53">
        <f t="shared" si="4"/>
        <v>65</v>
      </c>
      <c r="AE23" s="83">
        <f t="shared" si="5"/>
        <v>4</v>
      </c>
      <c r="AF23" s="44">
        <f t="shared" si="6"/>
        <v>69</v>
      </c>
    </row>
    <row r="24" spans="1:32">
      <c r="A24" s="194"/>
      <c r="B24" s="29" t="s">
        <v>54</v>
      </c>
      <c r="C24" s="133" t="s">
        <v>61</v>
      </c>
      <c r="D24" s="32">
        <v>36</v>
      </c>
      <c r="E24" s="47"/>
      <c r="F24" s="20"/>
      <c r="G24" s="20"/>
      <c r="H24" s="78"/>
      <c r="I24" s="19"/>
      <c r="J24" s="19"/>
      <c r="K24" s="34">
        <f t="shared" si="0"/>
        <v>0</v>
      </c>
      <c r="L24" s="88"/>
      <c r="M24" s="78"/>
      <c r="N24" s="78"/>
      <c r="O24" s="12">
        <v>0</v>
      </c>
      <c r="P24" s="78"/>
      <c r="Q24" s="78"/>
      <c r="R24" s="37">
        <f t="shared" si="7"/>
        <v>0</v>
      </c>
      <c r="S24" s="86"/>
      <c r="T24" s="87"/>
      <c r="U24" s="39">
        <f t="shared" si="2"/>
        <v>0</v>
      </c>
      <c r="V24" s="74"/>
      <c r="W24" s="72"/>
      <c r="X24" s="90">
        <v>36</v>
      </c>
      <c r="Y24" s="84"/>
      <c r="Z24" s="65"/>
      <c r="AA24" s="66"/>
      <c r="AB24" s="67"/>
      <c r="AC24" s="43">
        <f t="shared" si="3"/>
        <v>36</v>
      </c>
      <c r="AD24" s="53">
        <f t="shared" si="4"/>
        <v>36</v>
      </c>
      <c r="AE24" s="83">
        <f t="shared" si="5"/>
        <v>0</v>
      </c>
      <c r="AF24" s="44">
        <f t="shared" si="6"/>
        <v>36</v>
      </c>
    </row>
    <row r="25" spans="1:32">
      <c r="A25" s="194"/>
      <c r="B25" s="29" t="s">
        <v>54</v>
      </c>
      <c r="C25" s="133" t="s">
        <v>62</v>
      </c>
      <c r="D25" s="32">
        <v>21</v>
      </c>
      <c r="E25" s="47"/>
      <c r="F25" s="20"/>
      <c r="G25" s="20"/>
      <c r="H25" s="78"/>
      <c r="I25" s="19"/>
      <c r="J25" s="19"/>
      <c r="K25" s="34">
        <f t="shared" si="0"/>
        <v>0</v>
      </c>
      <c r="L25" s="88"/>
      <c r="M25" s="78"/>
      <c r="N25" s="78"/>
      <c r="O25" s="12">
        <v>0</v>
      </c>
      <c r="P25" s="78"/>
      <c r="Q25" s="78"/>
      <c r="R25" s="37">
        <f t="shared" si="7"/>
        <v>0</v>
      </c>
      <c r="S25" s="86">
        <v>12</v>
      </c>
      <c r="T25" s="87"/>
      <c r="U25" s="39">
        <f t="shared" si="2"/>
        <v>12</v>
      </c>
      <c r="V25" s="74"/>
      <c r="W25" s="72"/>
      <c r="X25" s="90">
        <v>9</v>
      </c>
      <c r="Y25" s="84"/>
      <c r="Z25" s="65"/>
      <c r="AA25" s="66"/>
      <c r="AB25" s="67"/>
      <c r="AC25" s="43">
        <f t="shared" si="3"/>
        <v>9</v>
      </c>
      <c r="AD25" s="53">
        <f t="shared" si="4"/>
        <v>21</v>
      </c>
      <c r="AE25" s="83">
        <f t="shared" si="5"/>
        <v>0</v>
      </c>
      <c r="AF25" s="44">
        <f t="shared" si="6"/>
        <v>21</v>
      </c>
    </row>
    <row r="26" spans="1:32">
      <c r="A26" s="194"/>
      <c r="B26" s="29" t="s">
        <v>54</v>
      </c>
      <c r="C26" s="133" t="s">
        <v>63</v>
      </c>
      <c r="D26" s="32">
        <v>27</v>
      </c>
      <c r="E26" s="47"/>
      <c r="F26" s="20"/>
      <c r="G26" s="20"/>
      <c r="H26" s="20"/>
      <c r="I26" s="11"/>
      <c r="J26" s="11"/>
      <c r="K26" s="34">
        <f t="shared" si="0"/>
        <v>0</v>
      </c>
      <c r="L26" s="51"/>
      <c r="M26" s="20"/>
      <c r="N26" s="20"/>
      <c r="O26" s="12">
        <v>0</v>
      </c>
      <c r="P26" s="20"/>
      <c r="Q26" s="20"/>
      <c r="R26" s="37">
        <f t="shared" si="7"/>
        <v>0</v>
      </c>
      <c r="S26" s="47">
        <v>15</v>
      </c>
      <c r="T26" s="48"/>
      <c r="U26" s="39">
        <f t="shared" si="2"/>
        <v>15</v>
      </c>
      <c r="V26" s="47"/>
      <c r="W26" s="20"/>
      <c r="X26" s="91">
        <v>12</v>
      </c>
      <c r="Y26" s="64"/>
      <c r="Z26" s="65"/>
      <c r="AA26" s="66"/>
      <c r="AB26" s="67"/>
      <c r="AC26" s="43">
        <f t="shared" si="3"/>
        <v>12</v>
      </c>
      <c r="AD26" s="53">
        <f t="shared" si="4"/>
        <v>27</v>
      </c>
      <c r="AE26" s="83">
        <f t="shared" si="5"/>
        <v>0</v>
      </c>
      <c r="AF26" s="44">
        <f t="shared" si="6"/>
        <v>27</v>
      </c>
    </row>
    <row r="27" spans="1:32">
      <c r="A27" s="194"/>
      <c r="B27" s="29" t="s">
        <v>54</v>
      </c>
      <c r="C27" s="133" t="s">
        <v>64</v>
      </c>
      <c r="D27" s="32">
        <v>24</v>
      </c>
      <c r="E27" s="47"/>
      <c r="F27" s="20"/>
      <c r="G27" s="20"/>
      <c r="H27" s="20"/>
      <c r="I27" s="11"/>
      <c r="J27" s="11"/>
      <c r="K27" s="34">
        <f t="shared" si="0"/>
        <v>0</v>
      </c>
      <c r="L27" s="51"/>
      <c r="M27" s="20"/>
      <c r="N27" s="36"/>
      <c r="O27" s="12">
        <v>0</v>
      </c>
      <c r="P27" s="20"/>
      <c r="Q27" s="20"/>
      <c r="R27" s="37">
        <f t="shared" si="7"/>
        <v>0</v>
      </c>
      <c r="S27" s="47"/>
      <c r="T27" s="48">
        <v>10</v>
      </c>
      <c r="U27" s="39">
        <f t="shared" si="2"/>
        <v>10</v>
      </c>
      <c r="V27" s="89">
        <v>14</v>
      </c>
      <c r="W27" s="92"/>
      <c r="X27" s="48"/>
      <c r="Y27" s="64"/>
      <c r="Z27" s="65"/>
      <c r="AA27" s="66"/>
      <c r="AB27" s="67"/>
      <c r="AC27" s="43">
        <f t="shared" si="3"/>
        <v>14</v>
      </c>
      <c r="AD27" s="53">
        <f t="shared" si="4"/>
        <v>24</v>
      </c>
      <c r="AE27" s="83">
        <f t="shared" si="5"/>
        <v>0</v>
      </c>
      <c r="AF27" s="44">
        <f t="shared" si="6"/>
        <v>24</v>
      </c>
    </row>
    <row r="28" spans="1:32">
      <c r="A28" s="194"/>
      <c r="B28" s="29" t="s">
        <v>54</v>
      </c>
      <c r="C28" s="133" t="s">
        <v>65</v>
      </c>
      <c r="D28" s="32">
        <v>28</v>
      </c>
      <c r="E28" s="47"/>
      <c r="F28" s="20"/>
      <c r="G28" s="20"/>
      <c r="H28" s="20"/>
      <c r="I28" s="11"/>
      <c r="J28" s="11"/>
      <c r="K28" s="34">
        <f t="shared" si="0"/>
        <v>0</v>
      </c>
      <c r="L28" s="51"/>
      <c r="M28" s="20"/>
      <c r="N28" s="20"/>
      <c r="O28" s="12">
        <v>0</v>
      </c>
      <c r="P28" s="20"/>
      <c r="Q28" s="20"/>
      <c r="R28" s="37">
        <f t="shared" si="7"/>
        <v>0</v>
      </c>
      <c r="S28" s="47"/>
      <c r="T28" s="48"/>
      <c r="U28" s="39">
        <f t="shared" si="2"/>
        <v>0</v>
      </c>
      <c r="V28" s="47">
        <v>0</v>
      </c>
      <c r="W28" s="20"/>
      <c r="X28" s="91">
        <v>28</v>
      </c>
      <c r="Y28" s="64"/>
      <c r="Z28" s="65"/>
      <c r="AA28" s="66"/>
      <c r="AB28" s="67"/>
      <c r="AC28" s="43">
        <f t="shared" si="3"/>
        <v>28</v>
      </c>
      <c r="AD28" s="53">
        <f t="shared" si="4"/>
        <v>28</v>
      </c>
      <c r="AE28" s="83">
        <f t="shared" si="5"/>
        <v>0</v>
      </c>
      <c r="AF28" s="44">
        <f t="shared" si="6"/>
        <v>28</v>
      </c>
    </row>
    <row r="29" spans="1:32">
      <c r="A29" s="194"/>
      <c r="B29" s="29" t="s">
        <v>54</v>
      </c>
      <c r="C29" s="133" t="s">
        <v>66</v>
      </c>
      <c r="D29" s="32">
        <v>43</v>
      </c>
      <c r="E29" s="47">
        <v>6</v>
      </c>
      <c r="F29" s="20"/>
      <c r="G29" s="20"/>
      <c r="H29" s="20">
        <v>2</v>
      </c>
      <c r="I29" s="11"/>
      <c r="J29" s="11">
        <v>2</v>
      </c>
      <c r="K29" s="34">
        <f t="shared" si="0"/>
        <v>10</v>
      </c>
      <c r="L29" s="93">
        <v>13</v>
      </c>
      <c r="M29" s="11">
        <v>7</v>
      </c>
      <c r="N29" s="20"/>
      <c r="O29" s="12">
        <v>1</v>
      </c>
      <c r="P29" s="20"/>
      <c r="Q29" s="20"/>
      <c r="R29" s="37">
        <f t="shared" si="7"/>
        <v>21</v>
      </c>
      <c r="S29" s="47"/>
      <c r="T29" s="48"/>
      <c r="U29" s="39">
        <f t="shared" si="2"/>
        <v>31</v>
      </c>
      <c r="V29" s="63">
        <v>14</v>
      </c>
      <c r="W29" s="20"/>
      <c r="X29" s="41"/>
      <c r="Y29" s="64"/>
      <c r="Z29" s="65"/>
      <c r="AA29" s="66"/>
      <c r="AB29" s="67"/>
      <c r="AC29" s="43">
        <f t="shared" si="3"/>
        <v>14</v>
      </c>
      <c r="AD29" s="53">
        <f t="shared" si="4"/>
        <v>43</v>
      </c>
      <c r="AE29" s="83">
        <f t="shared" si="5"/>
        <v>2</v>
      </c>
      <c r="AF29" s="44">
        <f t="shared" si="6"/>
        <v>45</v>
      </c>
    </row>
    <row r="30" spans="1:32">
      <c r="A30" s="194"/>
      <c r="B30" s="29" t="s">
        <v>67</v>
      </c>
      <c r="C30" s="133" t="s">
        <v>68</v>
      </c>
      <c r="D30" s="45">
        <v>16</v>
      </c>
      <c r="E30" s="33">
        <v>3</v>
      </c>
      <c r="F30" s="16"/>
      <c r="G30" s="16"/>
      <c r="H30" s="16"/>
      <c r="I30" s="11"/>
      <c r="J30" s="11">
        <v>1</v>
      </c>
      <c r="K30" s="34">
        <f t="shared" si="0"/>
        <v>4</v>
      </c>
      <c r="L30" s="79">
        <v>4</v>
      </c>
      <c r="M30" s="20">
        <v>2</v>
      </c>
      <c r="N30" s="36"/>
      <c r="O30" s="12">
        <v>1</v>
      </c>
      <c r="P30" s="20">
        <v>1</v>
      </c>
      <c r="Q30" s="20"/>
      <c r="R30" s="37">
        <f t="shared" ref="R30:R41" si="8">SUM(L30:Q30)</f>
        <v>8</v>
      </c>
      <c r="S30" s="47"/>
      <c r="T30" s="48"/>
      <c r="U30" s="39">
        <f t="shared" si="2"/>
        <v>12</v>
      </c>
      <c r="V30" s="40"/>
      <c r="W30" s="36"/>
      <c r="X30" s="41"/>
      <c r="Y30" s="51">
        <v>6</v>
      </c>
      <c r="Z30" s="20"/>
      <c r="AA30" s="52"/>
      <c r="AB30" s="53"/>
      <c r="AC30" s="43">
        <f t="shared" si="3"/>
        <v>6</v>
      </c>
      <c r="AD30" s="53">
        <f t="shared" si="4"/>
        <v>16</v>
      </c>
      <c r="AE30" s="83">
        <f>I30+J30+Q30+1</f>
        <v>2</v>
      </c>
      <c r="AF30" s="44">
        <f t="shared" si="6"/>
        <v>18</v>
      </c>
    </row>
    <row r="31" spans="1:32">
      <c r="A31" s="194"/>
      <c r="B31" s="29" t="s">
        <v>67</v>
      </c>
      <c r="C31" s="133" t="s">
        <v>69</v>
      </c>
      <c r="D31" s="45">
        <v>30</v>
      </c>
      <c r="E31" s="33">
        <v>10</v>
      </c>
      <c r="F31" s="16"/>
      <c r="G31" s="16"/>
      <c r="H31" s="16"/>
      <c r="I31" s="11"/>
      <c r="J31" s="11">
        <v>3</v>
      </c>
      <c r="K31" s="34">
        <f t="shared" si="0"/>
        <v>13</v>
      </c>
      <c r="L31" s="51">
        <v>6</v>
      </c>
      <c r="M31" s="20">
        <v>3</v>
      </c>
      <c r="N31" s="36"/>
      <c r="O31" s="12">
        <v>1</v>
      </c>
      <c r="P31" s="20"/>
      <c r="Q31" s="20"/>
      <c r="R31" s="37">
        <f t="shared" si="8"/>
        <v>10</v>
      </c>
      <c r="S31" s="47"/>
      <c r="T31" s="48"/>
      <c r="U31" s="39">
        <f t="shared" si="2"/>
        <v>23</v>
      </c>
      <c r="V31" s="40"/>
      <c r="W31" s="36"/>
      <c r="X31" s="41"/>
      <c r="Y31" s="51">
        <v>10</v>
      </c>
      <c r="Z31" s="20"/>
      <c r="AA31" s="52"/>
      <c r="AB31" s="53"/>
      <c r="AC31" s="43">
        <f t="shared" si="3"/>
        <v>10</v>
      </c>
      <c r="AD31" s="53">
        <f t="shared" si="4"/>
        <v>30</v>
      </c>
      <c r="AE31" s="83">
        <f>I31+J31+Q31</f>
        <v>3</v>
      </c>
      <c r="AF31" s="44">
        <f t="shared" si="6"/>
        <v>33</v>
      </c>
    </row>
    <row r="32" spans="1:32">
      <c r="A32" s="194"/>
      <c r="B32" s="29" t="s">
        <v>67</v>
      </c>
      <c r="C32" s="133" t="s">
        <v>70</v>
      </c>
      <c r="D32" s="45">
        <v>15</v>
      </c>
      <c r="E32" s="33"/>
      <c r="F32" s="16"/>
      <c r="G32" s="16"/>
      <c r="H32" s="16"/>
      <c r="I32" s="11"/>
      <c r="J32" s="11">
        <v>1</v>
      </c>
      <c r="K32" s="34">
        <f t="shared" si="0"/>
        <v>1</v>
      </c>
      <c r="L32" s="35">
        <v>6</v>
      </c>
      <c r="M32" s="16">
        <v>2</v>
      </c>
      <c r="N32" s="36"/>
      <c r="O32" s="12">
        <v>1</v>
      </c>
      <c r="P32" s="16">
        <v>1</v>
      </c>
      <c r="Q32" s="16"/>
      <c r="R32" s="37">
        <f t="shared" si="8"/>
        <v>10</v>
      </c>
      <c r="S32" s="33"/>
      <c r="T32" s="38"/>
      <c r="U32" s="39">
        <f t="shared" si="2"/>
        <v>11</v>
      </c>
      <c r="V32" s="40"/>
      <c r="W32" s="36"/>
      <c r="X32" s="41"/>
      <c r="Y32" s="35">
        <v>6</v>
      </c>
      <c r="Z32" s="16"/>
      <c r="AA32" s="37"/>
      <c r="AB32" s="42"/>
      <c r="AC32" s="43">
        <f t="shared" si="3"/>
        <v>6</v>
      </c>
      <c r="AD32" s="53">
        <f t="shared" si="4"/>
        <v>15</v>
      </c>
      <c r="AE32" s="83">
        <f t="shared" ref="AE32:AE40" si="9">I32+J32+Q32+1</f>
        <v>2</v>
      </c>
      <c r="AF32" s="44">
        <f t="shared" si="6"/>
        <v>17</v>
      </c>
    </row>
    <row r="33" spans="1:32">
      <c r="A33" s="194"/>
      <c r="B33" s="29" t="s">
        <v>67</v>
      </c>
      <c r="C33" s="133" t="s">
        <v>71</v>
      </c>
      <c r="D33" s="45">
        <v>30</v>
      </c>
      <c r="E33" s="33">
        <v>8</v>
      </c>
      <c r="F33" s="94"/>
      <c r="G33" s="94"/>
      <c r="H33" s="94"/>
      <c r="I33" s="11"/>
      <c r="J33" s="11">
        <v>2</v>
      </c>
      <c r="K33" s="34">
        <f t="shared" si="0"/>
        <v>10</v>
      </c>
      <c r="L33" s="35">
        <v>9</v>
      </c>
      <c r="M33" s="16">
        <v>5</v>
      </c>
      <c r="N33" s="36"/>
      <c r="O33" s="12">
        <v>1</v>
      </c>
      <c r="P33" s="16">
        <v>1</v>
      </c>
      <c r="Q33" s="16"/>
      <c r="R33" s="37">
        <f t="shared" si="8"/>
        <v>16</v>
      </c>
      <c r="S33" s="33"/>
      <c r="T33" s="38"/>
      <c r="U33" s="39">
        <f t="shared" si="2"/>
        <v>26</v>
      </c>
      <c r="V33" s="40"/>
      <c r="W33" s="36"/>
      <c r="X33" s="41"/>
      <c r="Y33" s="35">
        <v>7</v>
      </c>
      <c r="Z33" s="16"/>
      <c r="AA33" s="37"/>
      <c r="AB33" s="42"/>
      <c r="AC33" s="43">
        <f t="shared" si="3"/>
        <v>7</v>
      </c>
      <c r="AD33" s="53">
        <f t="shared" si="4"/>
        <v>30</v>
      </c>
      <c r="AE33" s="83">
        <f t="shared" si="9"/>
        <v>3</v>
      </c>
      <c r="AF33" s="44">
        <f t="shared" si="6"/>
        <v>33</v>
      </c>
    </row>
    <row r="34" spans="1:32">
      <c r="A34" s="194"/>
      <c r="B34" s="29" t="s">
        <v>67</v>
      </c>
      <c r="C34" s="133" t="s">
        <v>72</v>
      </c>
      <c r="D34" s="45">
        <v>15</v>
      </c>
      <c r="E34" s="33">
        <v>4</v>
      </c>
      <c r="F34" s="94"/>
      <c r="G34" s="16"/>
      <c r="H34" s="16"/>
      <c r="I34" s="11"/>
      <c r="J34" s="11">
        <v>1</v>
      </c>
      <c r="K34" s="34">
        <f t="shared" si="0"/>
        <v>5</v>
      </c>
      <c r="L34" s="62">
        <v>4</v>
      </c>
      <c r="M34" s="16">
        <v>2</v>
      </c>
      <c r="N34" s="36"/>
      <c r="O34" s="12">
        <v>1</v>
      </c>
      <c r="P34" s="16">
        <v>1</v>
      </c>
      <c r="Q34" s="16"/>
      <c r="R34" s="37">
        <f t="shared" si="8"/>
        <v>8</v>
      </c>
      <c r="S34" s="33"/>
      <c r="T34" s="38"/>
      <c r="U34" s="39">
        <f t="shared" si="2"/>
        <v>13</v>
      </c>
      <c r="V34" s="40"/>
      <c r="W34" s="36"/>
      <c r="X34" s="41"/>
      <c r="Y34" s="35">
        <v>4</v>
      </c>
      <c r="Z34" s="16"/>
      <c r="AA34" s="37"/>
      <c r="AB34" s="42"/>
      <c r="AC34" s="43">
        <f t="shared" si="3"/>
        <v>4</v>
      </c>
      <c r="AD34" s="53">
        <f t="shared" si="4"/>
        <v>15</v>
      </c>
      <c r="AE34" s="83">
        <f t="shared" si="9"/>
        <v>2</v>
      </c>
      <c r="AF34" s="44">
        <f t="shared" si="6"/>
        <v>17</v>
      </c>
    </row>
    <row r="35" spans="1:32">
      <c r="A35" s="194"/>
      <c r="B35" s="29" t="s">
        <v>67</v>
      </c>
      <c r="C35" s="133" t="s">
        <v>73</v>
      </c>
      <c r="D35" s="45">
        <v>15</v>
      </c>
      <c r="E35" s="33">
        <v>3</v>
      </c>
      <c r="F35" s="16"/>
      <c r="G35" s="16"/>
      <c r="H35" s="16"/>
      <c r="I35" s="11"/>
      <c r="J35" s="11">
        <v>1</v>
      </c>
      <c r="K35" s="34">
        <f t="shared" si="0"/>
        <v>4</v>
      </c>
      <c r="L35" s="35"/>
      <c r="M35" s="16">
        <v>5</v>
      </c>
      <c r="N35" s="36"/>
      <c r="O35" s="12">
        <v>1</v>
      </c>
      <c r="P35" s="16">
        <v>1</v>
      </c>
      <c r="Q35" s="16"/>
      <c r="R35" s="37">
        <f t="shared" si="8"/>
        <v>7</v>
      </c>
      <c r="S35" s="33"/>
      <c r="T35" s="38"/>
      <c r="U35" s="39">
        <f t="shared" si="2"/>
        <v>11</v>
      </c>
      <c r="V35" s="40"/>
      <c r="W35" s="36"/>
      <c r="X35" s="41"/>
      <c r="Y35" s="35">
        <v>6</v>
      </c>
      <c r="Z35" s="16"/>
      <c r="AA35" s="37"/>
      <c r="AB35" s="42"/>
      <c r="AC35" s="43">
        <f t="shared" si="3"/>
        <v>6</v>
      </c>
      <c r="AD35" s="53">
        <f t="shared" si="4"/>
        <v>15</v>
      </c>
      <c r="AE35" s="83">
        <f t="shared" si="9"/>
        <v>2</v>
      </c>
      <c r="AF35" s="44">
        <f t="shared" si="6"/>
        <v>17</v>
      </c>
    </row>
    <row r="36" spans="1:32">
      <c r="A36" s="194"/>
      <c r="B36" s="29" t="s">
        <v>67</v>
      </c>
      <c r="C36" s="133" t="s">
        <v>74</v>
      </c>
      <c r="D36" s="45">
        <v>15</v>
      </c>
      <c r="E36" s="33"/>
      <c r="F36" s="16"/>
      <c r="G36" s="16"/>
      <c r="H36" s="16"/>
      <c r="I36" s="11"/>
      <c r="J36" s="11">
        <v>1</v>
      </c>
      <c r="K36" s="34">
        <f t="shared" si="0"/>
        <v>1</v>
      </c>
      <c r="L36" s="62">
        <v>8</v>
      </c>
      <c r="M36" s="16">
        <v>3</v>
      </c>
      <c r="N36" s="36"/>
      <c r="O36" s="12">
        <v>1</v>
      </c>
      <c r="P36" s="16">
        <v>1</v>
      </c>
      <c r="Q36" s="16"/>
      <c r="R36" s="37">
        <f t="shared" si="8"/>
        <v>13</v>
      </c>
      <c r="S36" s="33"/>
      <c r="T36" s="38"/>
      <c r="U36" s="39">
        <f t="shared" si="2"/>
        <v>14</v>
      </c>
      <c r="V36" s="40"/>
      <c r="W36" s="36"/>
      <c r="X36" s="41"/>
      <c r="Y36" s="35">
        <v>3</v>
      </c>
      <c r="Z36" s="16"/>
      <c r="AA36" s="37"/>
      <c r="AB36" s="42"/>
      <c r="AC36" s="43">
        <f t="shared" si="3"/>
        <v>3</v>
      </c>
      <c r="AD36" s="53">
        <f t="shared" si="4"/>
        <v>15</v>
      </c>
      <c r="AE36" s="83">
        <f t="shared" si="9"/>
        <v>2</v>
      </c>
      <c r="AF36" s="44">
        <f t="shared" si="6"/>
        <v>17</v>
      </c>
    </row>
    <row r="37" spans="1:32">
      <c r="A37" s="194"/>
      <c r="B37" s="29" t="s">
        <v>67</v>
      </c>
      <c r="C37" s="133" t="s">
        <v>75</v>
      </c>
      <c r="D37" s="45">
        <v>10</v>
      </c>
      <c r="E37" s="33">
        <v>3</v>
      </c>
      <c r="F37" s="16"/>
      <c r="G37" s="16"/>
      <c r="H37" s="16"/>
      <c r="I37" s="11"/>
      <c r="J37" s="11">
        <v>1</v>
      </c>
      <c r="K37" s="34">
        <f t="shared" si="0"/>
        <v>4</v>
      </c>
      <c r="L37" s="35"/>
      <c r="M37" s="16">
        <v>2</v>
      </c>
      <c r="N37" s="36"/>
      <c r="O37" s="12">
        <v>1</v>
      </c>
      <c r="P37" s="16">
        <v>1</v>
      </c>
      <c r="Q37" s="16"/>
      <c r="R37" s="37">
        <f t="shared" si="8"/>
        <v>4</v>
      </c>
      <c r="S37" s="33"/>
      <c r="T37" s="38"/>
      <c r="U37" s="39">
        <f t="shared" si="2"/>
        <v>8</v>
      </c>
      <c r="V37" s="40"/>
      <c r="W37" s="36"/>
      <c r="X37" s="41"/>
      <c r="Y37" s="35">
        <v>4</v>
      </c>
      <c r="Z37" s="16"/>
      <c r="AA37" s="37"/>
      <c r="AB37" s="42"/>
      <c r="AC37" s="43">
        <f t="shared" si="3"/>
        <v>4</v>
      </c>
      <c r="AD37" s="53">
        <f t="shared" si="4"/>
        <v>10</v>
      </c>
      <c r="AE37" s="83">
        <f t="shared" si="9"/>
        <v>2</v>
      </c>
      <c r="AF37" s="44">
        <f t="shared" si="6"/>
        <v>12</v>
      </c>
    </row>
    <row r="38" spans="1:32">
      <c r="A38" s="194"/>
      <c r="B38" s="29" t="s">
        <v>67</v>
      </c>
      <c r="C38" s="133" t="s">
        <v>76</v>
      </c>
      <c r="D38" s="45">
        <v>10</v>
      </c>
      <c r="E38" s="33"/>
      <c r="F38" s="16"/>
      <c r="G38" s="16"/>
      <c r="H38" s="16"/>
      <c r="I38" s="11"/>
      <c r="J38" s="11">
        <v>1</v>
      </c>
      <c r="K38" s="34">
        <f t="shared" si="0"/>
        <v>1</v>
      </c>
      <c r="L38" s="62">
        <v>3</v>
      </c>
      <c r="M38" s="16">
        <v>2</v>
      </c>
      <c r="N38" s="36"/>
      <c r="O38" s="12">
        <v>1</v>
      </c>
      <c r="P38" s="16">
        <v>1</v>
      </c>
      <c r="Q38" s="16"/>
      <c r="R38" s="37">
        <f t="shared" si="8"/>
        <v>7</v>
      </c>
      <c r="S38" s="33"/>
      <c r="T38" s="38"/>
      <c r="U38" s="39">
        <f t="shared" si="2"/>
        <v>8</v>
      </c>
      <c r="V38" s="40"/>
      <c r="W38" s="36"/>
      <c r="X38" s="41"/>
      <c r="Y38" s="35">
        <v>4</v>
      </c>
      <c r="Z38" s="16"/>
      <c r="AA38" s="37"/>
      <c r="AB38" s="42"/>
      <c r="AC38" s="43">
        <f t="shared" si="3"/>
        <v>4</v>
      </c>
      <c r="AD38" s="53">
        <f t="shared" si="4"/>
        <v>10</v>
      </c>
      <c r="AE38" s="83">
        <f t="shared" si="9"/>
        <v>2</v>
      </c>
      <c r="AF38" s="44">
        <f t="shared" si="6"/>
        <v>12</v>
      </c>
    </row>
    <row r="39" spans="1:32">
      <c r="A39" s="194"/>
      <c r="B39" s="29" t="s">
        <v>67</v>
      </c>
      <c r="C39" s="133" t="s">
        <v>77</v>
      </c>
      <c r="D39" s="45">
        <v>41</v>
      </c>
      <c r="E39" s="33">
        <v>16</v>
      </c>
      <c r="F39" s="16"/>
      <c r="G39" s="16"/>
      <c r="H39" s="16"/>
      <c r="I39" s="11"/>
      <c r="J39" s="11">
        <v>4</v>
      </c>
      <c r="K39" s="34">
        <f t="shared" si="0"/>
        <v>20</v>
      </c>
      <c r="L39" s="35">
        <v>8</v>
      </c>
      <c r="M39" s="16">
        <v>4</v>
      </c>
      <c r="N39" s="36"/>
      <c r="O39" s="12">
        <v>1</v>
      </c>
      <c r="P39" s="16">
        <v>1</v>
      </c>
      <c r="Q39" s="16"/>
      <c r="R39" s="37">
        <f t="shared" si="8"/>
        <v>14</v>
      </c>
      <c r="S39" s="33"/>
      <c r="T39" s="38"/>
      <c r="U39" s="39">
        <f t="shared" si="2"/>
        <v>34</v>
      </c>
      <c r="V39" s="40"/>
      <c r="W39" s="36"/>
      <c r="X39" s="41"/>
      <c r="Y39" s="35">
        <v>12</v>
      </c>
      <c r="Z39" s="16"/>
      <c r="AA39" s="37"/>
      <c r="AB39" s="42"/>
      <c r="AC39" s="43">
        <f t="shared" si="3"/>
        <v>12</v>
      </c>
      <c r="AD39" s="53">
        <f t="shared" si="4"/>
        <v>41</v>
      </c>
      <c r="AE39" s="83">
        <f t="shared" si="9"/>
        <v>5</v>
      </c>
      <c r="AF39" s="44">
        <f t="shared" si="6"/>
        <v>46</v>
      </c>
    </row>
    <row r="40" spans="1:32">
      <c r="A40" s="194"/>
      <c r="B40" s="29" t="s">
        <v>67</v>
      </c>
      <c r="C40" s="133" t="s">
        <v>78</v>
      </c>
      <c r="D40" s="45">
        <v>30</v>
      </c>
      <c r="E40" s="33">
        <v>8</v>
      </c>
      <c r="F40" s="16"/>
      <c r="G40" s="16"/>
      <c r="H40" s="16"/>
      <c r="I40" s="11"/>
      <c r="J40" s="11">
        <v>3</v>
      </c>
      <c r="K40" s="34">
        <f t="shared" si="0"/>
        <v>11</v>
      </c>
      <c r="L40" s="51">
        <v>7</v>
      </c>
      <c r="M40" s="20">
        <v>4</v>
      </c>
      <c r="N40" s="36"/>
      <c r="O40" s="12">
        <v>1</v>
      </c>
      <c r="P40" s="16">
        <v>1</v>
      </c>
      <c r="Q40" s="20"/>
      <c r="R40" s="37">
        <f t="shared" si="8"/>
        <v>13</v>
      </c>
      <c r="S40" s="47"/>
      <c r="T40" s="48"/>
      <c r="U40" s="39">
        <f t="shared" si="2"/>
        <v>24</v>
      </c>
      <c r="V40" s="40"/>
      <c r="W40" s="36"/>
      <c r="X40" s="41"/>
      <c r="Y40" s="51">
        <v>10</v>
      </c>
      <c r="Z40" s="20"/>
      <c r="AA40" s="52"/>
      <c r="AB40" s="53"/>
      <c r="AC40" s="43">
        <f t="shared" si="3"/>
        <v>10</v>
      </c>
      <c r="AD40" s="53">
        <f t="shared" si="4"/>
        <v>30</v>
      </c>
      <c r="AE40" s="83">
        <f t="shared" si="9"/>
        <v>4</v>
      </c>
      <c r="AF40" s="44">
        <f t="shared" si="6"/>
        <v>34</v>
      </c>
    </row>
    <row r="41" spans="1:32">
      <c r="A41" s="194"/>
      <c r="B41" s="29" t="s">
        <v>67</v>
      </c>
      <c r="C41" s="133" t="s">
        <v>79</v>
      </c>
      <c r="D41" s="45">
        <v>15</v>
      </c>
      <c r="E41" s="33"/>
      <c r="F41" s="16"/>
      <c r="G41" s="16"/>
      <c r="H41" s="16"/>
      <c r="I41" s="11"/>
      <c r="J41" s="11">
        <v>1</v>
      </c>
      <c r="K41" s="34">
        <f t="shared" si="0"/>
        <v>1</v>
      </c>
      <c r="L41" s="51"/>
      <c r="M41" s="20"/>
      <c r="N41" s="36"/>
      <c r="O41" s="12">
        <v>0</v>
      </c>
      <c r="P41" s="20"/>
      <c r="Q41" s="20"/>
      <c r="R41" s="37">
        <f t="shared" si="8"/>
        <v>0</v>
      </c>
      <c r="S41" s="47"/>
      <c r="T41" s="48">
        <v>2</v>
      </c>
      <c r="U41" s="39">
        <f t="shared" si="2"/>
        <v>3</v>
      </c>
      <c r="V41" s="40"/>
      <c r="W41" s="36"/>
      <c r="X41" s="41"/>
      <c r="Y41" s="51">
        <v>13</v>
      </c>
      <c r="Z41" s="20"/>
      <c r="AA41" s="52"/>
      <c r="AB41" s="53"/>
      <c r="AC41" s="43">
        <f t="shared" si="3"/>
        <v>13</v>
      </c>
      <c r="AD41" s="53">
        <f t="shared" si="4"/>
        <v>15</v>
      </c>
      <c r="AE41" s="83">
        <f t="shared" ref="AE41:AE69" si="10">I41+J41+Q41</f>
        <v>1</v>
      </c>
      <c r="AF41" s="44">
        <f t="shared" si="6"/>
        <v>16</v>
      </c>
    </row>
    <row r="42" spans="1:32">
      <c r="A42" s="194"/>
      <c r="B42" s="29" t="s">
        <v>80</v>
      </c>
      <c r="C42" s="133" t="s">
        <v>81</v>
      </c>
      <c r="D42" s="45">
        <v>26</v>
      </c>
      <c r="E42" s="33">
        <v>4</v>
      </c>
      <c r="F42" s="16"/>
      <c r="G42" s="16"/>
      <c r="H42" s="16"/>
      <c r="I42" s="11"/>
      <c r="J42" s="11">
        <v>2</v>
      </c>
      <c r="K42" s="34">
        <f t="shared" si="0"/>
        <v>6</v>
      </c>
      <c r="L42" s="95">
        <v>11</v>
      </c>
      <c r="M42" s="20">
        <v>3</v>
      </c>
      <c r="N42" s="36"/>
      <c r="O42" s="12">
        <v>1</v>
      </c>
      <c r="P42" s="20" t="s">
        <v>39</v>
      </c>
      <c r="Q42" s="20"/>
      <c r="R42" s="37">
        <f t="shared" ref="R42:R69" si="11">SUM(L42:O42)</f>
        <v>15</v>
      </c>
      <c r="S42" s="47"/>
      <c r="T42" s="48"/>
      <c r="U42" s="39">
        <f t="shared" si="2"/>
        <v>21</v>
      </c>
      <c r="V42" s="47">
        <v>7</v>
      </c>
      <c r="W42" s="20"/>
      <c r="X42" s="41"/>
      <c r="Y42" s="64"/>
      <c r="Z42" s="65"/>
      <c r="AA42" s="66"/>
      <c r="AB42" s="67"/>
      <c r="AC42" s="43">
        <f t="shared" si="3"/>
        <v>7</v>
      </c>
      <c r="AD42" s="53">
        <f t="shared" si="4"/>
        <v>26</v>
      </c>
      <c r="AE42" s="83">
        <f t="shared" si="10"/>
        <v>2</v>
      </c>
      <c r="AF42" s="44">
        <f t="shared" si="6"/>
        <v>28</v>
      </c>
    </row>
    <row r="43" spans="1:32">
      <c r="A43" s="194"/>
      <c r="B43" s="29" t="s">
        <v>80</v>
      </c>
      <c r="C43" s="133" t="s">
        <v>82</v>
      </c>
      <c r="D43" s="45">
        <v>25</v>
      </c>
      <c r="E43" s="33">
        <v>6</v>
      </c>
      <c r="F43" s="16"/>
      <c r="G43" s="16"/>
      <c r="H43" s="16"/>
      <c r="I43" s="11"/>
      <c r="J43" s="11">
        <v>2</v>
      </c>
      <c r="K43" s="34">
        <f t="shared" si="0"/>
        <v>8</v>
      </c>
      <c r="L43" s="96">
        <v>6</v>
      </c>
      <c r="M43" s="16">
        <v>4</v>
      </c>
      <c r="N43" s="36">
        <v>2</v>
      </c>
      <c r="O43" s="12">
        <v>1</v>
      </c>
      <c r="P43" s="16" t="s">
        <v>39</v>
      </c>
      <c r="Q43" s="16"/>
      <c r="R43" s="37">
        <f t="shared" si="11"/>
        <v>13</v>
      </c>
      <c r="S43" s="33"/>
      <c r="T43" s="38"/>
      <c r="U43" s="39">
        <f t="shared" si="2"/>
        <v>21</v>
      </c>
      <c r="V43" s="46">
        <v>6</v>
      </c>
      <c r="W43" s="16"/>
      <c r="X43" s="41"/>
      <c r="Y43" s="64"/>
      <c r="Z43" s="65"/>
      <c r="AA43" s="66"/>
      <c r="AB43" s="67"/>
      <c r="AC43" s="43">
        <f t="shared" si="3"/>
        <v>6</v>
      </c>
      <c r="AD43" s="53">
        <f t="shared" si="4"/>
        <v>25</v>
      </c>
      <c r="AE43" s="83">
        <f t="shared" si="10"/>
        <v>2</v>
      </c>
      <c r="AF43" s="44">
        <f t="shared" si="6"/>
        <v>27</v>
      </c>
    </row>
    <row r="44" spans="1:32">
      <c r="A44" s="194"/>
      <c r="B44" s="29" t="s">
        <v>80</v>
      </c>
      <c r="C44" s="133" t="s">
        <v>83</v>
      </c>
      <c r="D44" s="32">
        <v>28</v>
      </c>
      <c r="E44" s="46"/>
      <c r="F44" s="16"/>
      <c r="G44" s="16"/>
      <c r="H44" s="16"/>
      <c r="I44" s="11"/>
      <c r="J44" s="11">
        <v>1</v>
      </c>
      <c r="K44" s="34">
        <f t="shared" si="0"/>
        <v>1</v>
      </c>
      <c r="L44" s="95">
        <v>16</v>
      </c>
      <c r="M44" s="20">
        <v>4</v>
      </c>
      <c r="N44" s="36"/>
      <c r="O44" s="12">
        <v>1</v>
      </c>
      <c r="P44" s="20" t="s">
        <v>39</v>
      </c>
      <c r="Q44" s="20"/>
      <c r="R44" s="37">
        <f t="shared" si="11"/>
        <v>21</v>
      </c>
      <c r="S44" s="47"/>
      <c r="T44" s="48"/>
      <c r="U44" s="39">
        <f t="shared" si="2"/>
        <v>22</v>
      </c>
      <c r="V44" s="47">
        <v>7</v>
      </c>
      <c r="W44" s="20"/>
      <c r="X44" s="41"/>
      <c r="Y44" s="64"/>
      <c r="Z44" s="65"/>
      <c r="AA44" s="66"/>
      <c r="AB44" s="67"/>
      <c r="AC44" s="43">
        <f t="shared" si="3"/>
        <v>7</v>
      </c>
      <c r="AD44" s="53">
        <f t="shared" si="4"/>
        <v>28</v>
      </c>
      <c r="AE44" s="83">
        <f t="shared" si="10"/>
        <v>1</v>
      </c>
      <c r="AF44" s="44">
        <f t="shared" si="6"/>
        <v>29</v>
      </c>
    </row>
    <row r="45" spans="1:32">
      <c r="A45" s="194"/>
      <c r="B45" s="29" t="s">
        <v>80</v>
      </c>
      <c r="C45" s="133" t="s">
        <v>84</v>
      </c>
      <c r="D45" s="32">
        <v>26</v>
      </c>
      <c r="E45" s="46">
        <v>4</v>
      </c>
      <c r="F45" s="16"/>
      <c r="G45" s="16"/>
      <c r="H45" s="16"/>
      <c r="I45" s="11"/>
      <c r="J45" s="11">
        <v>1</v>
      </c>
      <c r="K45" s="34">
        <f t="shared" si="0"/>
        <v>5</v>
      </c>
      <c r="L45" s="97">
        <v>9</v>
      </c>
      <c r="M45" s="12">
        <v>4</v>
      </c>
      <c r="N45" s="36">
        <v>0</v>
      </c>
      <c r="O45" s="12">
        <v>1</v>
      </c>
      <c r="P45" s="16" t="s">
        <v>39</v>
      </c>
      <c r="Q45" s="16"/>
      <c r="R45" s="37">
        <f t="shared" si="11"/>
        <v>14</v>
      </c>
      <c r="S45" s="33"/>
      <c r="T45" s="38"/>
      <c r="U45" s="39">
        <f t="shared" si="2"/>
        <v>19</v>
      </c>
      <c r="V45" s="33">
        <v>8</v>
      </c>
      <c r="W45" s="16"/>
      <c r="X45" s="41"/>
      <c r="Y45" s="64"/>
      <c r="Z45" s="65"/>
      <c r="AA45" s="66"/>
      <c r="AB45" s="67"/>
      <c r="AC45" s="43">
        <f t="shared" si="3"/>
        <v>8</v>
      </c>
      <c r="AD45" s="53">
        <f t="shared" si="4"/>
        <v>26</v>
      </c>
      <c r="AE45" s="83">
        <f t="shared" si="10"/>
        <v>1</v>
      </c>
      <c r="AF45" s="44">
        <f t="shared" si="6"/>
        <v>27</v>
      </c>
    </row>
    <row r="46" spans="1:32">
      <c r="A46" s="194"/>
      <c r="B46" s="29" t="s">
        <v>80</v>
      </c>
      <c r="C46" s="133" t="s">
        <v>85</v>
      </c>
      <c r="D46" s="32">
        <v>23</v>
      </c>
      <c r="E46" s="33">
        <v>2</v>
      </c>
      <c r="F46" s="16"/>
      <c r="G46" s="16"/>
      <c r="H46" s="16"/>
      <c r="I46" s="11"/>
      <c r="J46" s="11">
        <v>2</v>
      </c>
      <c r="K46" s="34">
        <f t="shared" si="0"/>
        <v>4</v>
      </c>
      <c r="L46" s="96">
        <v>8</v>
      </c>
      <c r="M46" s="12">
        <v>4</v>
      </c>
      <c r="N46" s="36"/>
      <c r="O46" s="12">
        <v>1</v>
      </c>
      <c r="P46" s="16" t="s">
        <v>39</v>
      </c>
      <c r="Q46" s="16"/>
      <c r="R46" s="37">
        <f t="shared" si="11"/>
        <v>13</v>
      </c>
      <c r="S46" s="33"/>
      <c r="T46" s="38"/>
      <c r="U46" s="39">
        <f t="shared" si="2"/>
        <v>17</v>
      </c>
      <c r="V46" s="33">
        <v>8</v>
      </c>
      <c r="W46" s="16"/>
      <c r="X46" s="41"/>
      <c r="Y46" s="64"/>
      <c r="Z46" s="65"/>
      <c r="AA46" s="66"/>
      <c r="AB46" s="67"/>
      <c r="AC46" s="43">
        <f t="shared" si="3"/>
        <v>8</v>
      </c>
      <c r="AD46" s="53">
        <f t="shared" si="4"/>
        <v>23</v>
      </c>
      <c r="AE46" s="83">
        <f t="shared" si="10"/>
        <v>2</v>
      </c>
      <c r="AF46" s="44">
        <f t="shared" si="6"/>
        <v>25</v>
      </c>
    </row>
    <row r="47" spans="1:32">
      <c r="A47" s="194"/>
      <c r="B47" s="29" t="s">
        <v>80</v>
      </c>
      <c r="C47" s="133" t="s">
        <v>86</v>
      </c>
      <c r="D47" s="45">
        <v>66</v>
      </c>
      <c r="E47" s="68">
        <v>12</v>
      </c>
      <c r="F47" s="36"/>
      <c r="G47" s="36"/>
      <c r="H47" s="36"/>
      <c r="I47" s="17"/>
      <c r="J47" s="17">
        <v>4</v>
      </c>
      <c r="K47" s="34">
        <f t="shared" si="0"/>
        <v>16</v>
      </c>
      <c r="L47" s="98">
        <v>15</v>
      </c>
      <c r="M47" s="17">
        <v>9</v>
      </c>
      <c r="N47" s="36">
        <v>2</v>
      </c>
      <c r="O47" s="12">
        <v>2</v>
      </c>
      <c r="P47" s="16" t="s">
        <v>39</v>
      </c>
      <c r="Q47" s="36"/>
      <c r="R47" s="37">
        <f t="shared" si="11"/>
        <v>28</v>
      </c>
      <c r="S47" s="33"/>
      <c r="T47" s="41"/>
      <c r="U47" s="39">
        <f t="shared" si="2"/>
        <v>44</v>
      </c>
      <c r="V47" s="33">
        <v>26</v>
      </c>
      <c r="W47" s="16"/>
      <c r="X47" s="41"/>
      <c r="Y47" s="69"/>
      <c r="Z47" s="36"/>
      <c r="AA47" s="70"/>
      <c r="AB47" s="71"/>
      <c r="AC47" s="43">
        <f t="shared" si="3"/>
        <v>26</v>
      </c>
      <c r="AD47" s="53">
        <f t="shared" si="4"/>
        <v>66</v>
      </c>
      <c r="AE47" s="83">
        <f t="shared" si="10"/>
        <v>4</v>
      </c>
      <c r="AF47" s="44">
        <f t="shared" si="6"/>
        <v>70</v>
      </c>
    </row>
    <row r="48" spans="1:32">
      <c r="A48" s="194"/>
      <c r="B48" s="30" t="s">
        <v>87</v>
      </c>
      <c r="C48" s="133" t="s">
        <v>88</v>
      </c>
      <c r="D48" s="45">
        <v>52</v>
      </c>
      <c r="E48" s="46">
        <v>8</v>
      </c>
      <c r="F48" s="16"/>
      <c r="G48" s="16"/>
      <c r="H48" s="12">
        <v>2</v>
      </c>
      <c r="I48" s="11">
        <v>2</v>
      </c>
      <c r="J48" s="12">
        <v>3</v>
      </c>
      <c r="K48" s="34">
        <f t="shared" si="0"/>
        <v>15</v>
      </c>
      <c r="L48" s="62">
        <v>15</v>
      </c>
      <c r="M48" s="12">
        <v>15</v>
      </c>
      <c r="N48" s="16"/>
      <c r="O48" s="12">
        <v>0</v>
      </c>
      <c r="P48" s="16" t="s">
        <v>39</v>
      </c>
      <c r="Q48" s="16"/>
      <c r="R48" s="37">
        <f t="shared" si="11"/>
        <v>30</v>
      </c>
      <c r="S48" s="33"/>
      <c r="T48" s="38"/>
      <c r="U48" s="39">
        <f t="shared" si="2"/>
        <v>45</v>
      </c>
      <c r="V48" s="33"/>
      <c r="W48" s="16"/>
      <c r="X48" s="38"/>
      <c r="Y48" s="35">
        <v>12</v>
      </c>
      <c r="Z48" s="16"/>
      <c r="AA48" s="37"/>
      <c r="AB48" s="42"/>
      <c r="AC48" s="43">
        <f t="shared" si="3"/>
        <v>12</v>
      </c>
      <c r="AD48" s="53">
        <f t="shared" si="4"/>
        <v>52</v>
      </c>
      <c r="AE48" s="83">
        <f t="shared" si="10"/>
        <v>5</v>
      </c>
      <c r="AF48" s="44">
        <f t="shared" si="6"/>
        <v>57</v>
      </c>
    </row>
    <row r="49" spans="1:32">
      <c r="A49" s="194"/>
      <c r="B49" s="29" t="s">
        <v>87</v>
      </c>
      <c r="C49" s="133" t="s">
        <v>89</v>
      </c>
      <c r="D49" s="45">
        <v>90</v>
      </c>
      <c r="E49" s="46">
        <v>17</v>
      </c>
      <c r="F49" s="16"/>
      <c r="G49" s="16"/>
      <c r="H49" s="12">
        <v>3</v>
      </c>
      <c r="I49" s="11">
        <v>2</v>
      </c>
      <c r="J49" s="12">
        <v>3</v>
      </c>
      <c r="K49" s="34">
        <f t="shared" si="0"/>
        <v>25</v>
      </c>
      <c r="L49" s="62">
        <v>24</v>
      </c>
      <c r="M49" s="12">
        <v>22</v>
      </c>
      <c r="N49" s="16"/>
      <c r="O49" s="12">
        <v>0</v>
      </c>
      <c r="P49" s="16" t="s">
        <v>39</v>
      </c>
      <c r="Q49" s="16"/>
      <c r="R49" s="37">
        <f t="shared" si="11"/>
        <v>46</v>
      </c>
      <c r="S49" s="33"/>
      <c r="T49" s="38"/>
      <c r="U49" s="39">
        <f t="shared" si="2"/>
        <v>71</v>
      </c>
      <c r="V49" s="33"/>
      <c r="W49" s="16"/>
      <c r="X49" s="38"/>
      <c r="Y49" s="62">
        <v>24</v>
      </c>
      <c r="Z49" s="16"/>
      <c r="AA49" s="37"/>
      <c r="AB49" s="42"/>
      <c r="AC49" s="43">
        <f t="shared" si="3"/>
        <v>24</v>
      </c>
      <c r="AD49" s="53">
        <f t="shared" si="4"/>
        <v>90</v>
      </c>
      <c r="AE49" s="83">
        <f t="shared" si="10"/>
        <v>5</v>
      </c>
      <c r="AF49" s="44">
        <f t="shared" si="6"/>
        <v>95</v>
      </c>
    </row>
    <row r="50" spans="1:32">
      <c r="A50" s="194"/>
      <c r="B50" s="29" t="s">
        <v>87</v>
      </c>
      <c r="C50" s="133" t="s">
        <v>90</v>
      </c>
      <c r="D50" s="32">
        <v>23</v>
      </c>
      <c r="E50" s="33">
        <v>5</v>
      </c>
      <c r="F50" s="16"/>
      <c r="G50" s="16"/>
      <c r="H50" s="12">
        <v>1</v>
      </c>
      <c r="I50" s="11">
        <v>1</v>
      </c>
      <c r="J50" s="12">
        <v>1</v>
      </c>
      <c r="K50" s="34">
        <f t="shared" si="0"/>
        <v>8</v>
      </c>
      <c r="L50" s="97">
        <v>6</v>
      </c>
      <c r="M50" s="12">
        <v>4</v>
      </c>
      <c r="N50" s="36"/>
      <c r="O50" s="12">
        <v>1</v>
      </c>
      <c r="P50" s="16" t="s">
        <v>39</v>
      </c>
      <c r="Q50" s="16"/>
      <c r="R50" s="37">
        <f t="shared" si="11"/>
        <v>11</v>
      </c>
      <c r="S50" s="33"/>
      <c r="T50" s="38"/>
      <c r="U50" s="39">
        <f t="shared" si="2"/>
        <v>19</v>
      </c>
      <c r="V50" s="40"/>
      <c r="W50" s="36"/>
      <c r="X50" s="41"/>
      <c r="Y50" s="62">
        <v>6</v>
      </c>
      <c r="Z50" s="16"/>
      <c r="AA50" s="37"/>
      <c r="AB50" s="42"/>
      <c r="AC50" s="43">
        <f t="shared" si="3"/>
        <v>6</v>
      </c>
      <c r="AD50" s="53">
        <f t="shared" si="4"/>
        <v>23</v>
      </c>
      <c r="AE50" s="83">
        <f t="shared" si="10"/>
        <v>2</v>
      </c>
      <c r="AF50" s="44">
        <f t="shared" si="6"/>
        <v>25</v>
      </c>
    </row>
    <row r="51" spans="1:32">
      <c r="A51" s="194"/>
      <c r="B51" s="29" t="s">
        <v>91</v>
      </c>
      <c r="C51" s="133" t="s">
        <v>92</v>
      </c>
      <c r="D51" s="32">
        <v>40</v>
      </c>
      <c r="E51" s="33"/>
      <c r="F51" s="16"/>
      <c r="G51" s="16"/>
      <c r="H51" s="16"/>
      <c r="I51" s="11"/>
      <c r="J51" s="12"/>
      <c r="K51" s="34">
        <f t="shared" si="0"/>
        <v>0</v>
      </c>
      <c r="L51" s="35">
        <v>18</v>
      </c>
      <c r="M51" s="16">
        <v>7</v>
      </c>
      <c r="N51" s="36"/>
      <c r="O51" s="12">
        <v>0</v>
      </c>
      <c r="P51" s="16"/>
      <c r="Q51" s="16"/>
      <c r="R51" s="37">
        <f t="shared" si="11"/>
        <v>25</v>
      </c>
      <c r="S51" s="33"/>
      <c r="T51" s="38"/>
      <c r="U51" s="39">
        <f t="shared" si="2"/>
        <v>25</v>
      </c>
      <c r="V51" s="33">
        <v>12</v>
      </c>
      <c r="W51" s="16">
        <v>3</v>
      </c>
      <c r="X51" s="41"/>
      <c r="Y51" s="64"/>
      <c r="Z51" s="65"/>
      <c r="AA51" s="66"/>
      <c r="AB51" s="67"/>
      <c r="AC51" s="43">
        <f t="shared" si="3"/>
        <v>15</v>
      </c>
      <c r="AD51" s="53">
        <f t="shared" si="4"/>
        <v>40</v>
      </c>
      <c r="AE51" s="83">
        <f t="shared" si="10"/>
        <v>0</v>
      </c>
      <c r="AF51" s="44">
        <f t="shared" si="6"/>
        <v>40</v>
      </c>
    </row>
    <row r="52" spans="1:32">
      <c r="A52" s="194"/>
      <c r="B52" s="29" t="s">
        <v>93</v>
      </c>
      <c r="C52" s="133" t="s">
        <v>94</v>
      </c>
      <c r="D52" s="32">
        <v>49</v>
      </c>
      <c r="E52" s="47">
        <v>9</v>
      </c>
      <c r="F52" s="20"/>
      <c r="G52" s="20"/>
      <c r="H52" s="20"/>
      <c r="I52" s="11"/>
      <c r="J52" s="11"/>
      <c r="K52" s="34">
        <f t="shared" si="0"/>
        <v>9</v>
      </c>
      <c r="L52" s="51">
        <v>10</v>
      </c>
      <c r="M52" s="20">
        <v>15</v>
      </c>
      <c r="N52" s="20"/>
      <c r="O52" s="12">
        <v>0</v>
      </c>
      <c r="P52" s="20"/>
      <c r="Q52" s="20"/>
      <c r="R52" s="37">
        <f t="shared" si="11"/>
        <v>25</v>
      </c>
      <c r="S52" s="47"/>
      <c r="T52" s="48"/>
      <c r="U52" s="39">
        <f t="shared" si="2"/>
        <v>34</v>
      </c>
      <c r="V52" s="47">
        <v>15</v>
      </c>
      <c r="W52" s="20"/>
      <c r="X52" s="48"/>
      <c r="Y52" s="51"/>
      <c r="Z52" s="20"/>
      <c r="AA52" s="52"/>
      <c r="AB52" s="53"/>
      <c r="AC52" s="43">
        <f t="shared" si="3"/>
        <v>15</v>
      </c>
      <c r="AD52" s="53">
        <f t="shared" si="4"/>
        <v>49</v>
      </c>
      <c r="AE52" s="83">
        <f t="shared" si="10"/>
        <v>0</v>
      </c>
      <c r="AF52" s="44">
        <f t="shared" si="6"/>
        <v>49</v>
      </c>
    </row>
    <row r="53" spans="1:32">
      <c r="A53" s="194"/>
      <c r="B53" s="30" t="s">
        <v>95</v>
      </c>
      <c r="C53" s="133" t="s">
        <v>96</v>
      </c>
      <c r="D53" s="45">
        <v>50</v>
      </c>
      <c r="E53" s="99">
        <v>9</v>
      </c>
      <c r="F53" s="100"/>
      <c r="G53" s="100"/>
      <c r="H53" s="100"/>
      <c r="I53" s="21">
        <v>4</v>
      </c>
      <c r="J53" s="21"/>
      <c r="K53" s="34">
        <f t="shared" si="0"/>
        <v>13</v>
      </c>
      <c r="L53" s="101">
        <v>15</v>
      </c>
      <c r="M53" s="21">
        <v>11</v>
      </c>
      <c r="N53" s="100"/>
      <c r="O53" s="12">
        <v>0</v>
      </c>
      <c r="P53" s="100"/>
      <c r="Q53" s="100"/>
      <c r="R53" s="37">
        <f t="shared" si="11"/>
        <v>26</v>
      </c>
      <c r="S53" s="102"/>
      <c r="T53" s="103"/>
      <c r="U53" s="39">
        <f t="shared" si="2"/>
        <v>39</v>
      </c>
      <c r="V53" s="99">
        <v>15</v>
      </c>
      <c r="W53" s="100"/>
      <c r="X53" s="103"/>
      <c r="Y53" s="104"/>
      <c r="Z53" s="100"/>
      <c r="AA53" s="105"/>
      <c r="AB53" s="106"/>
      <c r="AC53" s="43">
        <f t="shared" si="3"/>
        <v>15</v>
      </c>
      <c r="AD53" s="53">
        <f t="shared" si="4"/>
        <v>50</v>
      </c>
      <c r="AE53" s="83">
        <f t="shared" si="10"/>
        <v>4</v>
      </c>
      <c r="AF53" s="44">
        <f t="shared" si="6"/>
        <v>54</v>
      </c>
    </row>
    <row r="54" spans="1:32">
      <c r="A54" s="194"/>
      <c r="B54" s="29" t="s">
        <v>97</v>
      </c>
      <c r="C54" s="133" t="s">
        <v>98</v>
      </c>
      <c r="D54" s="32">
        <v>27</v>
      </c>
      <c r="E54" s="33">
        <v>5</v>
      </c>
      <c r="F54" s="16"/>
      <c r="G54" s="16"/>
      <c r="H54" s="16"/>
      <c r="I54" s="11"/>
      <c r="J54" s="11">
        <v>2</v>
      </c>
      <c r="K54" s="34">
        <f t="shared" si="0"/>
        <v>7</v>
      </c>
      <c r="L54" s="62">
        <v>9</v>
      </c>
      <c r="M54" s="16">
        <v>6</v>
      </c>
      <c r="N54" s="36"/>
      <c r="O54" s="12">
        <v>1</v>
      </c>
      <c r="P54" s="16" t="s">
        <v>39</v>
      </c>
      <c r="Q54" s="16"/>
      <c r="R54" s="37">
        <f t="shared" si="11"/>
        <v>16</v>
      </c>
      <c r="S54" s="33"/>
      <c r="T54" s="38"/>
      <c r="U54" s="39">
        <f t="shared" si="2"/>
        <v>23</v>
      </c>
      <c r="V54" s="33">
        <v>6</v>
      </c>
      <c r="W54" s="16"/>
      <c r="X54" s="41"/>
      <c r="Y54" s="64"/>
      <c r="Z54" s="65"/>
      <c r="AA54" s="66"/>
      <c r="AB54" s="67"/>
      <c r="AC54" s="43">
        <f t="shared" si="3"/>
        <v>6</v>
      </c>
      <c r="AD54" s="53">
        <f t="shared" si="4"/>
        <v>27</v>
      </c>
      <c r="AE54" s="83">
        <f t="shared" si="10"/>
        <v>2</v>
      </c>
      <c r="AF54" s="44">
        <f t="shared" si="6"/>
        <v>29</v>
      </c>
    </row>
    <row r="55" spans="1:32">
      <c r="A55" s="194"/>
      <c r="B55" s="29" t="s">
        <v>97</v>
      </c>
      <c r="C55" s="133" t="s">
        <v>99</v>
      </c>
      <c r="D55" s="32">
        <v>26</v>
      </c>
      <c r="E55" s="47">
        <v>5</v>
      </c>
      <c r="F55" s="20"/>
      <c r="G55" s="20"/>
      <c r="H55" s="20"/>
      <c r="I55" s="11"/>
      <c r="J55" s="11">
        <v>2</v>
      </c>
      <c r="K55" s="34">
        <f t="shared" si="0"/>
        <v>7</v>
      </c>
      <c r="L55" s="93">
        <v>9</v>
      </c>
      <c r="M55" s="20">
        <v>6</v>
      </c>
      <c r="N55" s="20"/>
      <c r="O55" s="12">
        <v>1</v>
      </c>
      <c r="P55" s="20" t="s">
        <v>56</v>
      </c>
      <c r="Q55" s="20"/>
      <c r="R55" s="37">
        <f t="shared" si="11"/>
        <v>16</v>
      </c>
      <c r="S55" s="47"/>
      <c r="T55" s="48"/>
      <c r="U55" s="39">
        <f t="shared" si="2"/>
        <v>23</v>
      </c>
      <c r="V55" s="47">
        <v>5</v>
      </c>
      <c r="W55" s="20"/>
      <c r="X55" s="48"/>
      <c r="Y55" s="51"/>
      <c r="Z55" s="20"/>
      <c r="AA55" s="52"/>
      <c r="AB55" s="53"/>
      <c r="AC55" s="43">
        <f t="shared" si="3"/>
        <v>5</v>
      </c>
      <c r="AD55" s="53">
        <f t="shared" si="4"/>
        <v>26</v>
      </c>
      <c r="AE55" s="83">
        <f t="shared" si="10"/>
        <v>2</v>
      </c>
      <c r="AF55" s="44">
        <f t="shared" si="6"/>
        <v>28</v>
      </c>
    </row>
    <row r="56" spans="1:32">
      <c r="A56" s="194"/>
      <c r="B56" s="29" t="s">
        <v>97</v>
      </c>
      <c r="C56" s="133" t="s">
        <v>100</v>
      </c>
      <c r="D56" s="32">
        <v>20</v>
      </c>
      <c r="E56" s="33"/>
      <c r="F56" s="16"/>
      <c r="G56" s="16"/>
      <c r="H56" s="16"/>
      <c r="I56" s="11"/>
      <c r="J56" s="11">
        <v>2</v>
      </c>
      <c r="K56" s="34">
        <f t="shared" si="0"/>
        <v>2</v>
      </c>
      <c r="L56" s="51">
        <v>8</v>
      </c>
      <c r="M56" s="20">
        <v>4</v>
      </c>
      <c r="N56" s="36"/>
      <c r="O56" s="12">
        <v>1</v>
      </c>
      <c r="P56" s="20" t="s">
        <v>39</v>
      </c>
      <c r="Q56" s="20"/>
      <c r="R56" s="37">
        <f t="shared" si="11"/>
        <v>13</v>
      </c>
      <c r="S56" s="47"/>
      <c r="T56" s="48"/>
      <c r="U56" s="39">
        <f t="shared" si="2"/>
        <v>15</v>
      </c>
      <c r="V56" s="47">
        <v>7</v>
      </c>
      <c r="W56" s="20"/>
      <c r="X56" s="41"/>
      <c r="Y56" s="64"/>
      <c r="Z56" s="65"/>
      <c r="AA56" s="66"/>
      <c r="AB56" s="67"/>
      <c r="AC56" s="43">
        <f t="shared" si="3"/>
        <v>7</v>
      </c>
      <c r="AD56" s="53">
        <f t="shared" si="4"/>
        <v>20</v>
      </c>
      <c r="AE56" s="83">
        <f t="shared" si="10"/>
        <v>2</v>
      </c>
      <c r="AF56" s="44">
        <f t="shared" si="6"/>
        <v>22</v>
      </c>
    </row>
    <row r="57" spans="1:32">
      <c r="A57" s="194"/>
      <c r="B57" s="29" t="s">
        <v>97</v>
      </c>
      <c r="C57" s="133" t="s">
        <v>101</v>
      </c>
      <c r="D57" s="45">
        <v>57</v>
      </c>
      <c r="E57" s="47">
        <v>12</v>
      </c>
      <c r="F57" s="20"/>
      <c r="G57" s="20"/>
      <c r="H57" s="20"/>
      <c r="I57" s="11">
        <v>2</v>
      </c>
      <c r="J57" s="11">
        <v>2</v>
      </c>
      <c r="K57" s="34">
        <f t="shared" si="0"/>
        <v>16</v>
      </c>
      <c r="L57" s="51">
        <v>16</v>
      </c>
      <c r="M57" s="20">
        <v>12</v>
      </c>
      <c r="N57" s="20"/>
      <c r="O57" s="12">
        <v>1</v>
      </c>
      <c r="P57" s="20" t="s">
        <v>39</v>
      </c>
      <c r="Q57" s="20"/>
      <c r="R57" s="37">
        <f t="shared" si="11"/>
        <v>29</v>
      </c>
      <c r="S57" s="47"/>
      <c r="T57" s="48"/>
      <c r="U57" s="39">
        <f t="shared" si="2"/>
        <v>45</v>
      </c>
      <c r="V57" s="63">
        <v>16</v>
      </c>
      <c r="W57" s="20"/>
      <c r="X57" s="48"/>
      <c r="Y57" s="51"/>
      <c r="Z57" s="20"/>
      <c r="AA57" s="52"/>
      <c r="AB57" s="53"/>
      <c r="AC57" s="43">
        <f t="shared" si="3"/>
        <v>16</v>
      </c>
      <c r="AD57" s="53">
        <f t="shared" si="4"/>
        <v>57</v>
      </c>
      <c r="AE57" s="83">
        <f t="shared" si="10"/>
        <v>4</v>
      </c>
      <c r="AF57" s="44">
        <f t="shared" si="6"/>
        <v>61</v>
      </c>
    </row>
    <row r="58" spans="1:32">
      <c r="A58" s="194"/>
      <c r="B58" s="29" t="s">
        <v>102</v>
      </c>
      <c r="C58" s="133" t="s">
        <v>103</v>
      </c>
      <c r="D58" s="45">
        <v>236</v>
      </c>
      <c r="E58" s="63">
        <v>50</v>
      </c>
      <c r="F58" s="20"/>
      <c r="G58" s="20"/>
      <c r="H58" s="20"/>
      <c r="I58" s="11">
        <v>1</v>
      </c>
      <c r="J58" s="11">
        <v>13</v>
      </c>
      <c r="K58" s="34">
        <f t="shared" si="0"/>
        <v>64</v>
      </c>
      <c r="L58" s="93">
        <v>78</v>
      </c>
      <c r="M58" s="11">
        <v>30</v>
      </c>
      <c r="N58" s="20">
        <v>10</v>
      </c>
      <c r="O58" s="12">
        <v>9</v>
      </c>
      <c r="P58" s="20" t="s">
        <v>39</v>
      </c>
      <c r="Q58" s="20"/>
      <c r="R58" s="37">
        <f t="shared" si="11"/>
        <v>127</v>
      </c>
      <c r="S58" s="47"/>
      <c r="T58" s="48"/>
      <c r="U58" s="39">
        <f t="shared" si="2"/>
        <v>191</v>
      </c>
      <c r="V58" s="47"/>
      <c r="W58" s="20"/>
      <c r="X58" s="48"/>
      <c r="Y58" s="93">
        <v>55</v>
      </c>
      <c r="Z58" s="20">
        <v>4</v>
      </c>
      <c r="AA58" s="52"/>
      <c r="AB58" s="53"/>
      <c r="AC58" s="43">
        <f t="shared" si="3"/>
        <v>59</v>
      </c>
      <c r="AD58" s="53">
        <f t="shared" si="4"/>
        <v>236</v>
      </c>
      <c r="AE58" s="83">
        <f t="shared" si="10"/>
        <v>14</v>
      </c>
      <c r="AF58" s="44">
        <f t="shared" si="6"/>
        <v>250</v>
      </c>
    </row>
    <row r="59" spans="1:32">
      <c r="A59" s="194"/>
      <c r="B59" s="29" t="s">
        <v>104</v>
      </c>
      <c r="C59" s="133" t="s">
        <v>105</v>
      </c>
      <c r="D59" s="32">
        <v>20</v>
      </c>
      <c r="E59" s="33">
        <v>3</v>
      </c>
      <c r="F59" s="16"/>
      <c r="G59" s="16"/>
      <c r="H59" s="16"/>
      <c r="I59" s="11"/>
      <c r="J59" s="11">
        <v>2</v>
      </c>
      <c r="K59" s="34">
        <f t="shared" si="0"/>
        <v>5</v>
      </c>
      <c r="L59" s="93">
        <v>7</v>
      </c>
      <c r="M59" s="11">
        <v>4</v>
      </c>
      <c r="N59" s="36"/>
      <c r="O59" s="12">
        <v>1</v>
      </c>
      <c r="P59" s="20" t="s">
        <v>39</v>
      </c>
      <c r="Q59" s="20"/>
      <c r="R59" s="37">
        <f t="shared" si="11"/>
        <v>12</v>
      </c>
      <c r="S59" s="47"/>
      <c r="T59" s="48"/>
      <c r="U59" s="39">
        <f t="shared" si="2"/>
        <v>17</v>
      </c>
      <c r="V59" s="40"/>
      <c r="W59" s="36"/>
      <c r="X59" s="41"/>
      <c r="Y59" s="93">
        <v>5</v>
      </c>
      <c r="Z59" s="20"/>
      <c r="AA59" s="52"/>
      <c r="AB59" s="53"/>
      <c r="AC59" s="43">
        <f t="shared" si="3"/>
        <v>5</v>
      </c>
      <c r="AD59" s="53">
        <f t="shared" si="4"/>
        <v>20</v>
      </c>
      <c r="AE59" s="83">
        <f t="shared" si="10"/>
        <v>2</v>
      </c>
      <c r="AF59" s="44">
        <f t="shared" si="6"/>
        <v>22</v>
      </c>
    </row>
    <row r="60" spans="1:32">
      <c r="A60" s="194"/>
      <c r="B60" s="29" t="s">
        <v>104</v>
      </c>
      <c r="C60" s="133" t="s">
        <v>106</v>
      </c>
      <c r="D60" s="32">
        <v>27</v>
      </c>
      <c r="E60" s="46">
        <v>6</v>
      </c>
      <c r="F60" s="16"/>
      <c r="G60" s="16"/>
      <c r="H60" s="16"/>
      <c r="I60" s="11"/>
      <c r="J60" s="11">
        <v>1</v>
      </c>
      <c r="K60" s="34">
        <f t="shared" si="0"/>
        <v>7</v>
      </c>
      <c r="L60" s="93">
        <v>6</v>
      </c>
      <c r="M60" s="11">
        <v>5</v>
      </c>
      <c r="N60" s="36"/>
      <c r="O60" s="12">
        <v>1</v>
      </c>
      <c r="P60" s="20" t="s">
        <v>39</v>
      </c>
      <c r="Q60" s="20"/>
      <c r="R60" s="37">
        <f t="shared" si="11"/>
        <v>12</v>
      </c>
      <c r="S60" s="47"/>
      <c r="T60" s="48"/>
      <c r="U60" s="39">
        <f t="shared" si="2"/>
        <v>19</v>
      </c>
      <c r="V60" s="40"/>
      <c r="W60" s="36"/>
      <c r="X60" s="41"/>
      <c r="Y60" s="51">
        <v>9</v>
      </c>
      <c r="Z60" s="20"/>
      <c r="AA60" s="52"/>
      <c r="AB60" s="53"/>
      <c r="AC60" s="43">
        <f t="shared" si="3"/>
        <v>9</v>
      </c>
      <c r="AD60" s="53">
        <f t="shared" si="4"/>
        <v>27</v>
      </c>
      <c r="AE60" s="83">
        <f t="shared" si="10"/>
        <v>1</v>
      </c>
      <c r="AF60" s="44">
        <f t="shared" si="6"/>
        <v>28</v>
      </c>
    </row>
    <row r="61" spans="1:32">
      <c r="A61" s="194"/>
      <c r="B61" s="29" t="s">
        <v>104</v>
      </c>
      <c r="C61" s="133" t="s">
        <v>107</v>
      </c>
      <c r="D61" s="32">
        <v>26</v>
      </c>
      <c r="E61" s="33">
        <v>6</v>
      </c>
      <c r="F61" s="16"/>
      <c r="G61" s="16"/>
      <c r="H61" s="16"/>
      <c r="I61" s="11"/>
      <c r="J61" s="11">
        <v>2</v>
      </c>
      <c r="K61" s="34">
        <f t="shared" si="0"/>
        <v>8</v>
      </c>
      <c r="L61" s="107">
        <v>7</v>
      </c>
      <c r="M61" s="20">
        <v>4</v>
      </c>
      <c r="N61" s="36"/>
      <c r="O61" s="12">
        <v>1</v>
      </c>
      <c r="P61" s="20" t="s">
        <v>39</v>
      </c>
      <c r="Q61" s="20"/>
      <c r="R61" s="37">
        <f t="shared" si="11"/>
        <v>12</v>
      </c>
      <c r="S61" s="47"/>
      <c r="T61" s="48"/>
      <c r="U61" s="39">
        <f t="shared" si="2"/>
        <v>20</v>
      </c>
      <c r="V61" s="40"/>
      <c r="W61" s="36"/>
      <c r="X61" s="41"/>
      <c r="Y61" s="93">
        <v>8</v>
      </c>
      <c r="Z61" s="20"/>
      <c r="AA61" s="52"/>
      <c r="AB61" s="53"/>
      <c r="AC61" s="43">
        <f t="shared" si="3"/>
        <v>8</v>
      </c>
      <c r="AD61" s="53">
        <f t="shared" si="4"/>
        <v>26</v>
      </c>
      <c r="AE61" s="83">
        <f t="shared" si="10"/>
        <v>2</v>
      </c>
      <c r="AF61" s="44">
        <f t="shared" si="6"/>
        <v>28</v>
      </c>
    </row>
    <row r="62" spans="1:32">
      <c r="A62" s="194"/>
      <c r="B62" s="29" t="s">
        <v>104</v>
      </c>
      <c r="C62" s="133" t="s">
        <v>108</v>
      </c>
      <c r="D62" s="45">
        <v>44</v>
      </c>
      <c r="E62" s="47">
        <v>7</v>
      </c>
      <c r="F62" s="20"/>
      <c r="G62" s="20"/>
      <c r="H62" s="20"/>
      <c r="I62" s="11">
        <v>2</v>
      </c>
      <c r="J62" s="11">
        <v>2</v>
      </c>
      <c r="K62" s="34">
        <f t="shared" si="0"/>
        <v>11</v>
      </c>
      <c r="L62" s="51">
        <v>17</v>
      </c>
      <c r="M62" s="20">
        <v>9</v>
      </c>
      <c r="N62" s="20"/>
      <c r="O62" s="12">
        <v>0</v>
      </c>
      <c r="P62" s="20" t="s">
        <v>39</v>
      </c>
      <c r="Q62" s="20"/>
      <c r="R62" s="37">
        <f t="shared" si="11"/>
        <v>26</v>
      </c>
      <c r="S62" s="47"/>
      <c r="T62" s="48"/>
      <c r="U62" s="39">
        <f t="shared" si="2"/>
        <v>37</v>
      </c>
      <c r="V62" s="47"/>
      <c r="W62" s="20"/>
      <c r="X62" s="48"/>
      <c r="Y62" s="51">
        <v>11</v>
      </c>
      <c r="Z62" s="20"/>
      <c r="AA62" s="52"/>
      <c r="AB62" s="53"/>
      <c r="AC62" s="43">
        <f t="shared" si="3"/>
        <v>11</v>
      </c>
      <c r="AD62" s="53">
        <f t="shared" si="4"/>
        <v>44</v>
      </c>
      <c r="AE62" s="83">
        <f t="shared" si="10"/>
        <v>4</v>
      </c>
      <c r="AF62" s="44">
        <f t="shared" si="6"/>
        <v>48</v>
      </c>
    </row>
    <row r="63" spans="1:32">
      <c r="A63" s="194"/>
      <c r="B63" s="29" t="s">
        <v>104</v>
      </c>
      <c r="C63" s="133" t="s">
        <v>109</v>
      </c>
      <c r="D63" s="45">
        <v>64</v>
      </c>
      <c r="E63" s="46">
        <v>16</v>
      </c>
      <c r="F63" s="16"/>
      <c r="G63" s="94"/>
      <c r="H63" s="94"/>
      <c r="I63" s="11">
        <v>1</v>
      </c>
      <c r="J63" s="11">
        <v>3</v>
      </c>
      <c r="K63" s="34">
        <f t="shared" si="0"/>
        <v>20</v>
      </c>
      <c r="L63" s="35">
        <v>21</v>
      </c>
      <c r="M63" s="16">
        <v>13</v>
      </c>
      <c r="N63" s="36"/>
      <c r="O63" s="12">
        <v>0</v>
      </c>
      <c r="P63" s="16" t="s">
        <v>39</v>
      </c>
      <c r="Q63" s="16"/>
      <c r="R63" s="37">
        <f t="shared" si="11"/>
        <v>34</v>
      </c>
      <c r="S63" s="33"/>
      <c r="T63" s="38"/>
      <c r="U63" s="39">
        <f t="shared" si="2"/>
        <v>54</v>
      </c>
      <c r="V63" s="40"/>
      <c r="W63" s="36"/>
      <c r="X63" s="41"/>
      <c r="Y63" s="62">
        <v>14</v>
      </c>
      <c r="Z63" s="16"/>
      <c r="AA63" s="37"/>
      <c r="AB63" s="42"/>
      <c r="AC63" s="43">
        <f t="shared" si="3"/>
        <v>14</v>
      </c>
      <c r="AD63" s="53">
        <f t="shared" si="4"/>
        <v>64</v>
      </c>
      <c r="AE63" s="83">
        <f t="shared" si="10"/>
        <v>4</v>
      </c>
      <c r="AF63" s="44">
        <f t="shared" si="6"/>
        <v>68</v>
      </c>
    </row>
    <row r="64" spans="1:32">
      <c r="A64" s="194"/>
      <c r="B64" s="29" t="s">
        <v>110</v>
      </c>
      <c r="C64" s="133" t="s">
        <v>111</v>
      </c>
      <c r="D64" s="32">
        <v>93</v>
      </c>
      <c r="E64" s="46">
        <v>18</v>
      </c>
      <c r="F64" s="16"/>
      <c r="G64" s="20"/>
      <c r="H64" s="11">
        <v>3</v>
      </c>
      <c r="I64" s="11">
        <v>2</v>
      </c>
      <c r="J64" s="11">
        <v>4</v>
      </c>
      <c r="K64" s="34">
        <f t="shared" si="0"/>
        <v>27</v>
      </c>
      <c r="L64" s="35">
        <v>30</v>
      </c>
      <c r="M64" s="12">
        <v>12</v>
      </c>
      <c r="N64" s="16">
        <v>2</v>
      </c>
      <c r="O64" s="12">
        <v>0</v>
      </c>
      <c r="P64" s="16" t="s">
        <v>39</v>
      </c>
      <c r="Q64" s="16"/>
      <c r="R64" s="37">
        <f t="shared" si="11"/>
        <v>44</v>
      </c>
      <c r="S64" s="33"/>
      <c r="T64" s="38"/>
      <c r="U64" s="39">
        <f t="shared" si="2"/>
        <v>71</v>
      </c>
      <c r="V64" s="33"/>
      <c r="W64" s="16"/>
      <c r="X64" s="38"/>
      <c r="Y64" s="35">
        <v>24</v>
      </c>
      <c r="Z64" s="16">
        <v>4</v>
      </c>
      <c r="AA64" s="37"/>
      <c r="AB64" s="42"/>
      <c r="AC64" s="43">
        <f t="shared" si="3"/>
        <v>28</v>
      </c>
      <c r="AD64" s="53">
        <f t="shared" si="4"/>
        <v>93</v>
      </c>
      <c r="AE64" s="83">
        <f t="shared" si="10"/>
        <v>6</v>
      </c>
      <c r="AF64" s="44">
        <f t="shared" si="6"/>
        <v>99</v>
      </c>
    </row>
    <row r="65" spans="1:32">
      <c r="A65" s="194"/>
      <c r="B65" s="29" t="s">
        <v>110</v>
      </c>
      <c r="C65" s="133" t="s">
        <v>112</v>
      </c>
      <c r="D65" s="32">
        <v>38</v>
      </c>
      <c r="E65" s="33">
        <v>8</v>
      </c>
      <c r="F65" s="16"/>
      <c r="G65" s="20"/>
      <c r="H65" s="11">
        <v>1</v>
      </c>
      <c r="I65" s="11">
        <v>1</v>
      </c>
      <c r="J65" s="11">
        <v>2</v>
      </c>
      <c r="K65" s="34">
        <f t="shared" si="0"/>
        <v>12</v>
      </c>
      <c r="L65" s="35">
        <v>12</v>
      </c>
      <c r="M65" s="16">
        <v>5</v>
      </c>
      <c r="N65" s="16"/>
      <c r="O65" s="12">
        <v>0</v>
      </c>
      <c r="P65" s="16" t="s">
        <v>56</v>
      </c>
      <c r="Q65" s="16"/>
      <c r="R65" s="37">
        <f t="shared" si="11"/>
        <v>17</v>
      </c>
      <c r="S65" s="33"/>
      <c r="T65" s="38"/>
      <c r="U65" s="39">
        <f t="shared" si="2"/>
        <v>29</v>
      </c>
      <c r="V65" s="33"/>
      <c r="W65" s="16"/>
      <c r="X65" s="38"/>
      <c r="Y65" s="35">
        <v>10</v>
      </c>
      <c r="Z65" s="12">
        <v>2</v>
      </c>
      <c r="AA65" s="108"/>
      <c r="AB65" s="109"/>
      <c r="AC65" s="43">
        <f t="shared" si="3"/>
        <v>12</v>
      </c>
      <c r="AD65" s="53">
        <f t="shared" si="4"/>
        <v>38</v>
      </c>
      <c r="AE65" s="83">
        <f t="shared" si="10"/>
        <v>3</v>
      </c>
      <c r="AF65" s="44">
        <f t="shared" si="6"/>
        <v>41</v>
      </c>
    </row>
    <row r="66" spans="1:32">
      <c r="A66" s="194"/>
      <c r="B66" s="29" t="s">
        <v>110</v>
      </c>
      <c r="C66" s="133" t="s">
        <v>113</v>
      </c>
      <c r="D66" s="32">
        <v>154</v>
      </c>
      <c r="E66" s="46">
        <v>22</v>
      </c>
      <c r="F66" s="12">
        <v>17</v>
      </c>
      <c r="G66" s="20"/>
      <c r="H66" s="11">
        <v>5</v>
      </c>
      <c r="I66" s="11">
        <v>1</v>
      </c>
      <c r="J66" s="11">
        <v>4</v>
      </c>
      <c r="K66" s="34">
        <f t="shared" si="0"/>
        <v>49</v>
      </c>
      <c r="L66" s="62">
        <v>37</v>
      </c>
      <c r="M66" s="12">
        <v>13</v>
      </c>
      <c r="N66" s="16">
        <v>4</v>
      </c>
      <c r="O66" s="12">
        <v>5</v>
      </c>
      <c r="P66" s="16" t="s">
        <v>39</v>
      </c>
      <c r="Q66" s="16"/>
      <c r="R66" s="37">
        <f t="shared" si="11"/>
        <v>59</v>
      </c>
      <c r="S66" s="33"/>
      <c r="T66" s="38"/>
      <c r="U66" s="39">
        <f t="shared" si="2"/>
        <v>108</v>
      </c>
      <c r="V66" s="33"/>
      <c r="W66" s="16"/>
      <c r="X66" s="38"/>
      <c r="Y66" s="79">
        <v>41</v>
      </c>
      <c r="Z66" s="19">
        <v>10</v>
      </c>
      <c r="AA66" s="110"/>
      <c r="AB66" s="111"/>
      <c r="AC66" s="43">
        <f t="shared" si="3"/>
        <v>51</v>
      </c>
      <c r="AD66" s="53">
        <f t="shared" si="4"/>
        <v>154</v>
      </c>
      <c r="AE66" s="83">
        <f t="shared" si="10"/>
        <v>5</v>
      </c>
      <c r="AF66" s="44">
        <f t="shared" si="6"/>
        <v>159</v>
      </c>
    </row>
    <row r="67" spans="1:32">
      <c r="A67" s="194"/>
      <c r="B67" s="29" t="s">
        <v>110</v>
      </c>
      <c r="C67" s="133" t="s">
        <v>114</v>
      </c>
      <c r="D67" s="32">
        <v>40</v>
      </c>
      <c r="E67" s="102">
        <v>5</v>
      </c>
      <c r="F67" s="100">
        <v>5</v>
      </c>
      <c r="G67" s="100"/>
      <c r="H67" s="21">
        <v>1</v>
      </c>
      <c r="I67" s="21"/>
      <c r="J67" s="21">
        <v>2</v>
      </c>
      <c r="K67" s="34">
        <f t="shared" si="0"/>
        <v>13</v>
      </c>
      <c r="L67" s="104">
        <v>10</v>
      </c>
      <c r="M67" s="100">
        <v>4</v>
      </c>
      <c r="N67" s="100"/>
      <c r="O67" s="12">
        <v>2</v>
      </c>
      <c r="P67" s="100"/>
      <c r="Q67" s="100"/>
      <c r="R67" s="37">
        <f t="shared" si="11"/>
        <v>16</v>
      </c>
      <c r="S67" s="102"/>
      <c r="T67" s="103"/>
      <c r="U67" s="39">
        <f t="shared" si="2"/>
        <v>29</v>
      </c>
      <c r="V67" s="102"/>
      <c r="W67" s="100"/>
      <c r="X67" s="103"/>
      <c r="Y67" s="104">
        <v>13</v>
      </c>
      <c r="Z67" s="78"/>
      <c r="AA67" s="112"/>
      <c r="AB67" s="113"/>
      <c r="AC67" s="43">
        <f t="shared" si="3"/>
        <v>13</v>
      </c>
      <c r="AD67" s="53">
        <f t="shared" si="4"/>
        <v>40</v>
      </c>
      <c r="AE67" s="83">
        <f t="shared" si="10"/>
        <v>2</v>
      </c>
      <c r="AF67" s="44">
        <f t="shared" si="6"/>
        <v>42</v>
      </c>
    </row>
    <row r="68" spans="1:32">
      <c r="A68" s="194"/>
      <c r="B68" s="29" t="s">
        <v>115</v>
      </c>
      <c r="C68" s="133" t="s">
        <v>116</v>
      </c>
      <c r="D68" s="45">
        <v>59</v>
      </c>
      <c r="E68" s="47"/>
      <c r="F68" s="20"/>
      <c r="G68" s="20"/>
      <c r="H68" s="20"/>
      <c r="I68" s="11"/>
      <c r="J68" s="11"/>
      <c r="K68" s="34">
        <f t="shared" ref="K68:K70" si="12">SUM(E68:J68)</f>
        <v>0</v>
      </c>
      <c r="L68" s="79">
        <v>17</v>
      </c>
      <c r="M68" s="78">
        <v>17</v>
      </c>
      <c r="N68" s="20"/>
      <c r="O68" s="12">
        <v>5</v>
      </c>
      <c r="P68" s="20"/>
      <c r="Q68" s="20"/>
      <c r="R68" s="37">
        <f t="shared" si="11"/>
        <v>39</v>
      </c>
      <c r="S68" s="47"/>
      <c r="T68" s="48"/>
      <c r="U68" s="39">
        <f t="shared" ref="U68:U70" si="13">K68+R68+S68+T68</f>
        <v>39</v>
      </c>
      <c r="V68" s="47"/>
      <c r="W68" s="20"/>
      <c r="X68" s="48"/>
      <c r="Y68" s="84">
        <v>20</v>
      </c>
      <c r="Z68" s="65"/>
      <c r="AA68" s="66"/>
      <c r="AB68" s="67"/>
      <c r="AC68" s="43">
        <f t="shared" ref="AC68:AC70" si="14">SUM(V68:Z68)</f>
        <v>20</v>
      </c>
      <c r="AD68" s="53">
        <f t="shared" ref="AD68:AD69" si="15">E68+F68+G68+H68+L68+M68+N68+O68+S68+T68+V68+W68+X68+Y68+Z68</f>
        <v>59</v>
      </c>
      <c r="AE68" s="83">
        <f t="shared" si="10"/>
        <v>0</v>
      </c>
      <c r="AF68" s="44">
        <f t="shared" si="6"/>
        <v>59</v>
      </c>
    </row>
    <row r="69" spans="1:32" ht="17.25" thickBot="1">
      <c r="A69" s="194"/>
      <c r="B69" s="149" t="s">
        <v>115</v>
      </c>
      <c r="C69" s="150" t="s">
        <v>117</v>
      </c>
      <c r="D69" s="114">
        <v>51</v>
      </c>
      <c r="E69" s="115"/>
      <c r="F69" s="116"/>
      <c r="G69" s="116"/>
      <c r="H69" s="116"/>
      <c r="I69" s="22"/>
      <c r="J69" s="22"/>
      <c r="K69" s="117">
        <f t="shared" si="12"/>
        <v>0</v>
      </c>
      <c r="L69" s="118">
        <v>17</v>
      </c>
      <c r="M69" s="119">
        <v>16</v>
      </c>
      <c r="N69" s="116"/>
      <c r="O69" s="120">
        <v>5</v>
      </c>
      <c r="P69" s="116"/>
      <c r="Q69" s="116"/>
      <c r="R69" s="121">
        <f t="shared" si="11"/>
        <v>38</v>
      </c>
      <c r="S69" s="115"/>
      <c r="T69" s="122"/>
      <c r="U69" s="123">
        <f t="shared" si="13"/>
        <v>38</v>
      </c>
      <c r="V69" s="115"/>
      <c r="W69" s="116"/>
      <c r="X69" s="122"/>
      <c r="Y69" s="124">
        <v>13</v>
      </c>
      <c r="Z69" s="125"/>
      <c r="AA69" s="126"/>
      <c r="AB69" s="127"/>
      <c r="AC69" s="128">
        <f t="shared" si="14"/>
        <v>13</v>
      </c>
      <c r="AD69" s="129">
        <f t="shared" si="15"/>
        <v>51</v>
      </c>
      <c r="AE69" s="130">
        <f t="shared" si="10"/>
        <v>0</v>
      </c>
      <c r="AF69" s="131">
        <f t="shared" ref="AF69" si="16">AD69+AE69</f>
        <v>51</v>
      </c>
    </row>
    <row r="70" spans="1:32" ht="17.25" thickBot="1">
      <c r="A70" s="194"/>
      <c r="B70" s="187" t="s">
        <v>121</v>
      </c>
      <c r="C70" s="188"/>
      <c r="D70" s="191">
        <f t="shared" ref="D70:AD70" si="17">SUM(D4:D69)</f>
        <v>3099</v>
      </c>
      <c r="E70" s="137">
        <f t="shared" si="17"/>
        <v>563</v>
      </c>
      <c r="F70" s="138">
        <f t="shared" si="17"/>
        <v>22</v>
      </c>
      <c r="G70" s="138">
        <f t="shared" si="17"/>
        <v>4</v>
      </c>
      <c r="H70" s="138">
        <f t="shared" si="17"/>
        <v>48</v>
      </c>
      <c r="I70" s="138">
        <f t="shared" si="17"/>
        <v>47</v>
      </c>
      <c r="J70" s="138">
        <f t="shared" si="17"/>
        <v>123</v>
      </c>
      <c r="K70" s="139">
        <f t="shared" si="12"/>
        <v>807</v>
      </c>
      <c r="L70" s="140">
        <f t="shared" si="17"/>
        <v>837</v>
      </c>
      <c r="M70" s="138">
        <f t="shared" si="17"/>
        <v>502</v>
      </c>
      <c r="N70" s="138">
        <f t="shared" si="17"/>
        <v>47</v>
      </c>
      <c r="O70" s="138">
        <v>82</v>
      </c>
      <c r="P70" s="138">
        <v>30</v>
      </c>
      <c r="Q70" s="138">
        <f t="shared" si="17"/>
        <v>16</v>
      </c>
      <c r="R70" s="141">
        <f>SUM(L70:Q70)</f>
        <v>1514</v>
      </c>
      <c r="S70" s="137">
        <f t="shared" si="17"/>
        <v>27</v>
      </c>
      <c r="T70" s="142">
        <f t="shared" si="17"/>
        <v>12</v>
      </c>
      <c r="U70" s="143">
        <f t="shared" si="13"/>
        <v>2360</v>
      </c>
      <c r="V70" s="137">
        <f t="shared" si="17"/>
        <v>410</v>
      </c>
      <c r="W70" s="138">
        <f t="shared" si="17"/>
        <v>21</v>
      </c>
      <c r="X70" s="142">
        <f t="shared" si="17"/>
        <v>85</v>
      </c>
      <c r="Y70" s="140">
        <f t="shared" si="17"/>
        <v>416</v>
      </c>
      <c r="Z70" s="138">
        <f t="shared" si="17"/>
        <v>23</v>
      </c>
      <c r="AA70" s="144"/>
      <c r="AB70" s="145"/>
      <c r="AC70" s="146">
        <f t="shared" si="14"/>
        <v>955</v>
      </c>
      <c r="AD70" s="145">
        <f t="shared" si="17"/>
        <v>3099</v>
      </c>
      <c r="AE70" s="147">
        <f>SUM(AE4:AE69)+20</f>
        <v>216</v>
      </c>
      <c r="AF70" s="148">
        <f>SUM(AF4:AF69)+20</f>
        <v>3315</v>
      </c>
    </row>
    <row r="71" spans="1:32" ht="17.25" thickBot="1">
      <c r="A71" s="195"/>
      <c r="B71" s="189"/>
      <c r="C71" s="190"/>
      <c r="D71" s="192"/>
      <c r="E71" s="151">
        <f t="shared" ref="E71:AF71" si="18">E70/$AF$70*100</f>
        <v>16.983408748114631</v>
      </c>
      <c r="F71" s="152">
        <f t="shared" si="18"/>
        <v>0.66365007541478127</v>
      </c>
      <c r="G71" s="152">
        <f t="shared" si="18"/>
        <v>0.12066365007541478</v>
      </c>
      <c r="H71" s="152">
        <f t="shared" si="18"/>
        <v>1.4479638009049773</v>
      </c>
      <c r="I71" s="152">
        <f t="shared" si="18"/>
        <v>1.4177978883861238</v>
      </c>
      <c r="J71" s="152">
        <f t="shared" si="18"/>
        <v>3.7104072398190047</v>
      </c>
      <c r="K71" s="153">
        <f t="shared" si="18"/>
        <v>24.343891402714931</v>
      </c>
      <c r="L71" s="154">
        <f t="shared" si="18"/>
        <v>25.248868778280542</v>
      </c>
      <c r="M71" s="152">
        <f t="shared" si="18"/>
        <v>15.143288084464555</v>
      </c>
      <c r="N71" s="152">
        <f t="shared" si="18"/>
        <v>1.4177978883861238</v>
      </c>
      <c r="O71" s="152">
        <f t="shared" si="18"/>
        <v>2.4736048265460031</v>
      </c>
      <c r="P71" s="152">
        <f t="shared" si="18"/>
        <v>0.90497737556561098</v>
      </c>
      <c r="Q71" s="152">
        <f t="shared" si="18"/>
        <v>0.48265460030165913</v>
      </c>
      <c r="R71" s="155">
        <f t="shared" si="18"/>
        <v>45.671191553544496</v>
      </c>
      <c r="S71" s="151">
        <f t="shared" si="18"/>
        <v>0.81447963800904988</v>
      </c>
      <c r="T71" s="153">
        <f t="shared" si="18"/>
        <v>0.36199095022624433</v>
      </c>
      <c r="U71" s="156">
        <f t="shared" si="18"/>
        <v>71.191553544494724</v>
      </c>
      <c r="V71" s="151">
        <f t="shared" si="18"/>
        <v>12.368024132730016</v>
      </c>
      <c r="W71" s="152">
        <f t="shared" si="18"/>
        <v>0.63348416289592757</v>
      </c>
      <c r="X71" s="153">
        <f t="shared" si="18"/>
        <v>2.5641025641025639</v>
      </c>
      <c r="Y71" s="154">
        <f t="shared" si="18"/>
        <v>12.549019607843137</v>
      </c>
      <c r="Z71" s="155">
        <f t="shared" si="18"/>
        <v>0.69381598793363497</v>
      </c>
      <c r="AA71" s="157"/>
      <c r="AB71" s="158"/>
      <c r="AC71" s="156">
        <f t="shared" si="18"/>
        <v>28.808446455505276</v>
      </c>
      <c r="AD71" s="158">
        <f t="shared" si="18"/>
        <v>93.484162895927597</v>
      </c>
      <c r="AE71" s="159">
        <f t="shared" si="18"/>
        <v>6.515837104072399</v>
      </c>
      <c r="AF71" s="157">
        <f t="shared" si="18"/>
        <v>100</v>
      </c>
    </row>
  </sheetData>
  <mergeCells count="16">
    <mergeCell ref="B70:C71"/>
    <mergeCell ref="D70:D71"/>
    <mergeCell ref="A4:A71"/>
    <mergeCell ref="Y2:AA2"/>
    <mergeCell ref="AC2:AC3"/>
    <mergeCell ref="AD2:AE2"/>
    <mergeCell ref="AF2:AF3"/>
    <mergeCell ref="E2:K2"/>
    <mergeCell ref="L2:R2"/>
    <mergeCell ref="S2:T2"/>
    <mergeCell ref="U2:U3"/>
    <mergeCell ref="V2:X2"/>
    <mergeCell ref="D2:D3"/>
    <mergeCell ref="A2:A3"/>
    <mergeCell ref="B2:B3"/>
    <mergeCell ref="C2:C3"/>
  </mergeCells>
  <phoneticPr fontId="2" type="noConversion"/>
  <pageMargins left="0.70866141732283472" right="0.70866141732283472" top="0.74803149606299213" bottom="0.74803149606299213" header="0.31496062992125984" footer="0.31496062992125984"/>
  <pageSetup paperSize="8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2021-04-30T00:49:33Z</cp:lastPrinted>
  <dcterms:created xsi:type="dcterms:W3CDTF">2021-03-26T01:45:16Z</dcterms:created>
  <dcterms:modified xsi:type="dcterms:W3CDTF">2021-04-30T00:54:29Z</dcterms:modified>
</cp:coreProperties>
</file>